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6" activeTab="0"/>
  </bookViews>
  <sheets>
    <sheet name="2010 Results" sheetId="1" r:id="rId1"/>
    <sheet name="Previous WAVA results" sheetId="2" r:id="rId2"/>
    <sheet name="Summary" sheetId="3" r:id="rId3"/>
    <sheet name="Time Standards" sheetId="4" r:id="rId4"/>
  </sheets>
  <definedNames>
    <definedName name="_xlnm.Print_Area" localSheetId="0">'2010 Results'!$A$1:$M$77</definedName>
    <definedName name="_xlnm.Print_Titles" localSheetId="0">'2010 Results'!$1:$1</definedName>
    <definedName name="_xlnm.Print_Area" localSheetId="1">'Previous WAVA results'!$A$1:$J$1029</definedName>
    <definedName name="_xlnm.Print_Titles" localSheetId="1">'Previous WAVA results'!$1:$1</definedName>
    <definedName name="_xlnm.Print_Area" localSheetId="2">'Summary'!$A$1:$C$46</definedName>
  </definedNames>
  <calcPr fullCalcOnLoad="1"/>
</workbook>
</file>

<file path=xl/comments1.xml><?xml version="1.0" encoding="utf-8"?>
<comments xmlns="http://schemas.openxmlformats.org/spreadsheetml/2006/main">
  <authors>
    <author/>
  </authors>
  <commentList>
    <comment ref="A1" authorId="0">
      <text>
        <r>
          <rPr>
            <b/>
            <sz val="8"/>
            <color indexed="8"/>
            <rFont val="Tahoma"/>
            <family val="2"/>
          </rPr>
          <t xml:space="preserve">USCAA Marathon Results Preparation:
</t>
        </r>
        <r>
          <rPr>
            <sz val="8"/>
            <color indexed="8"/>
            <rFont val="Tahoma"/>
            <family val="2"/>
          </rPr>
          <t xml:space="preserve">
1) Create query in Access to provide data for columns A -- J. It will be a select query of the 2010 USCAA Entries table and the 2009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List>
</comments>
</file>

<file path=xl/comments2.xml><?xml version="1.0" encoding="utf-8"?>
<comments xmlns="http://schemas.openxmlformats.org/spreadsheetml/2006/main">
  <authors>
    <author/>
  </authors>
  <commentList>
    <comment ref="F138" authorId="0">
      <text>
        <r>
          <rPr>
            <b/>
            <sz val="8"/>
            <color indexed="8"/>
            <rFont val="Tahoma"/>
            <family val="2"/>
          </rPr>
          <t xml:space="preserve">Chris Crawford:
</t>
        </r>
        <r>
          <rPr>
            <sz val="8"/>
            <color indexed="8"/>
            <rFont val="Tahoma"/>
            <family val="2"/>
          </rPr>
          <t>Best Age Result</t>
        </r>
      </text>
    </comment>
    <comment ref="D139" authorId="0">
      <text>
        <r>
          <rPr>
            <b/>
            <sz val="8"/>
            <color indexed="8"/>
            <rFont val="Tahoma"/>
            <family val="2"/>
          </rPr>
          <t xml:space="preserve">Chris Crawford:
</t>
        </r>
        <r>
          <rPr>
            <sz val="8"/>
            <color indexed="8"/>
            <rFont val="Tahoma"/>
            <family val="2"/>
          </rPr>
          <t>Fastest 2008 Marathon Time</t>
        </r>
      </text>
    </comment>
    <comment ref="D166" authorId="0">
      <text>
        <r>
          <rPr>
            <b/>
            <sz val="8"/>
            <color indexed="8"/>
            <rFont val="Tahoma"/>
            <family val="2"/>
          </rPr>
          <t xml:space="preserve">Chris Crawford:
</t>
        </r>
        <r>
          <rPr>
            <sz val="8"/>
            <color indexed="8"/>
            <rFont val="Tahoma"/>
            <family val="2"/>
          </rPr>
          <t>Fasest Female Marathon Time</t>
        </r>
      </text>
    </comment>
    <comment ref="D265" authorId="0">
      <text>
        <r>
          <rPr>
            <b/>
            <sz val="8"/>
            <color indexed="8"/>
            <rFont val="Tahoma"/>
            <family val="2"/>
          </rPr>
          <t xml:space="preserve">Chris Crawford:
</t>
        </r>
        <r>
          <rPr>
            <sz val="8"/>
            <color indexed="8"/>
            <rFont val="Tahoma"/>
            <family val="2"/>
          </rPr>
          <t>Overall race winner.</t>
        </r>
      </text>
    </comment>
    <comment ref="D337" authorId="0">
      <text>
        <r>
          <rPr>
            <b/>
            <sz val="8"/>
            <color indexed="8"/>
            <rFont val="Tahoma"/>
            <family val="2"/>
          </rPr>
          <t xml:space="preserve">Chris Crawford:
</t>
        </r>
        <r>
          <rPr>
            <sz val="8"/>
            <color indexed="8"/>
            <rFont val="Tahoma"/>
            <family val="2"/>
          </rPr>
          <t>Best 2005 USCAA female age graded performance.</t>
        </r>
      </text>
    </comment>
    <comment ref="D354" authorId="0">
      <text>
        <r>
          <rPr>
            <b/>
            <sz val="8"/>
            <color indexed="8"/>
            <rFont val="Tahoma"/>
            <family val="2"/>
          </rPr>
          <t xml:space="preserve">Chris Crawford:
</t>
        </r>
        <r>
          <rPr>
            <sz val="8"/>
            <color indexed="8"/>
            <rFont val="Tahoma"/>
            <family val="2"/>
          </rPr>
          <t>Best 2005 USCAA age graded performance.</t>
        </r>
      </text>
    </comment>
    <comment ref="D383" authorId="0">
      <text>
        <r>
          <rPr>
            <b/>
            <sz val="8"/>
            <color indexed="8"/>
            <rFont val="Tahoma"/>
            <family val="2"/>
          </rPr>
          <t xml:space="preserve">Chris Crawford:
</t>
        </r>
        <r>
          <rPr>
            <sz val="8"/>
            <color indexed="8"/>
            <rFont val="Tahoma"/>
            <family val="2"/>
          </rPr>
          <t>Fastest USCAA 2005 Marathon Runner.</t>
        </r>
      </text>
    </comment>
    <comment ref="D413" authorId="0">
      <text>
        <r>
          <rPr>
            <b/>
            <sz val="8"/>
            <color indexed="8"/>
            <rFont val="Tahoma"/>
            <family val="2"/>
          </rPr>
          <t xml:space="preserve">Chris Crawford:
</t>
        </r>
        <r>
          <rPr>
            <sz val="8"/>
            <color indexed="8"/>
            <rFont val="Tahoma"/>
            <family val="2"/>
          </rPr>
          <t>Best 2005 USCAA age graded performance.</t>
        </r>
      </text>
    </comment>
    <comment ref="D415" authorId="0">
      <text>
        <r>
          <rPr>
            <b/>
            <sz val="8"/>
            <color indexed="8"/>
            <rFont val="Tahoma"/>
            <family val="2"/>
          </rPr>
          <t xml:space="preserve">Chris Crawford:
</t>
        </r>
        <r>
          <rPr>
            <sz val="8"/>
            <color indexed="8"/>
            <rFont val="Tahoma"/>
            <family val="2"/>
          </rPr>
          <t>Best 2005 USCAA female age graded performance.</t>
        </r>
      </text>
    </comment>
    <comment ref="D419" authorId="0">
      <text>
        <r>
          <rPr>
            <b/>
            <sz val="8"/>
            <color indexed="8"/>
            <rFont val="Tahoma"/>
            <family val="2"/>
          </rPr>
          <t xml:space="preserve">Chris Crawford:
</t>
        </r>
        <r>
          <rPr>
            <sz val="8"/>
            <color indexed="8"/>
            <rFont val="Tahoma"/>
            <family val="2"/>
          </rPr>
          <t>Fastest USCAA 2005 Marathon Female Runner.</t>
        </r>
      </text>
    </comment>
    <comment ref="D498" authorId="0">
      <text>
        <r>
          <rPr>
            <b/>
            <sz val="8"/>
            <color indexed="8"/>
            <rFont val="Tahoma"/>
            <family val="2"/>
          </rPr>
          <t xml:space="preserve">Chris Crawford:
</t>
        </r>
        <r>
          <rPr>
            <sz val="8"/>
            <color indexed="8"/>
            <rFont val="Tahoma"/>
            <family val="2"/>
          </rPr>
          <t>Overall Race Winner, first USCAA runner, and best age-graded performance.</t>
        </r>
      </text>
    </comment>
    <comment ref="F498" authorId="0">
      <text>
        <r>
          <rPr>
            <b/>
            <sz val="8"/>
            <color indexed="8"/>
            <rFont val="Tahoma"/>
            <family val="2"/>
          </rPr>
          <t xml:space="preserve">Chris Crawford:
</t>
        </r>
        <r>
          <rPr>
            <sz val="8"/>
            <color indexed="8"/>
            <rFont val="Tahoma"/>
            <family val="2"/>
          </rPr>
          <t>Overall Race Winner, first USCAA runner, and best age-graded pereformance.</t>
        </r>
      </text>
    </comment>
    <comment ref="D543" authorId="0">
      <text>
        <r>
          <rPr>
            <b/>
            <sz val="8"/>
            <color indexed="8"/>
            <rFont val="Tahoma"/>
            <family val="2"/>
          </rPr>
          <t xml:space="preserve">Chris Crawford:
</t>
        </r>
        <r>
          <rPr>
            <sz val="8"/>
            <color indexed="8"/>
            <rFont val="Tahoma"/>
            <family val="2"/>
          </rPr>
          <t>First USCAA Female and best age graded female performance.</t>
        </r>
      </text>
    </comment>
    <comment ref="F578" authorId="0">
      <text>
        <r>
          <rPr>
            <sz val="8"/>
            <color indexed="8"/>
            <rFont val="Tahoma"/>
            <family val="2"/>
          </rPr>
          <t>Best age graded performance</t>
        </r>
      </text>
    </comment>
    <comment ref="D581" authorId="0">
      <text>
        <r>
          <rPr>
            <sz val="8"/>
            <color indexed="8"/>
            <rFont val="Tahoma"/>
            <family val="2"/>
          </rPr>
          <t>Fastest USCAA woman</t>
        </r>
      </text>
    </comment>
    <comment ref="F581" authorId="0">
      <text>
        <r>
          <rPr>
            <sz val="8"/>
            <color indexed="8"/>
            <rFont val="Tahoma"/>
            <family val="2"/>
          </rPr>
          <t>Best women's age graded performance.</t>
        </r>
      </text>
    </comment>
    <comment ref="D586" authorId="0">
      <text>
        <r>
          <rPr>
            <b/>
            <sz val="8"/>
            <color indexed="8"/>
            <rFont val="Tahoma"/>
            <family val="2"/>
          </rPr>
          <t xml:space="preserve">Chris Crawford:
</t>
        </r>
        <r>
          <rPr>
            <sz val="8"/>
            <color indexed="8"/>
            <rFont val="Tahoma"/>
            <family val="2"/>
          </rPr>
          <t>Third fastest USCAA time and first overall master runner in marathon.</t>
        </r>
      </text>
    </comment>
    <comment ref="D591" authorId="0">
      <text>
        <r>
          <rPr>
            <sz val="8"/>
            <color indexed="8"/>
            <rFont val="Tahoma"/>
            <family val="2"/>
          </rPr>
          <t>Fastest USCAA time and second overall in marathon</t>
        </r>
      </text>
    </comment>
    <comment ref="D592" authorId="0">
      <text>
        <r>
          <rPr>
            <sz val="8"/>
            <color indexed="8"/>
            <rFont val="Tahoma"/>
            <family val="2"/>
          </rPr>
          <t>Second fastest USCAA time and third overall in marathon</t>
        </r>
      </text>
    </comment>
    <comment ref="D624" authorId="0">
      <text>
        <r>
          <rPr>
            <sz val="8"/>
            <color indexed="8"/>
            <rFont val="Tahoma"/>
            <family val="2"/>
          </rPr>
          <t>Fastest USCAA runner and second overall in the marathon.</t>
        </r>
      </text>
    </comment>
    <comment ref="F624" authorId="0">
      <text>
        <r>
          <rPr>
            <sz val="8"/>
            <color indexed="8"/>
            <rFont val="Tahoma"/>
            <family val="2"/>
          </rPr>
          <t>Best age graded Division 2 performance.</t>
        </r>
      </text>
    </comment>
    <comment ref="D630" authorId="0">
      <text>
        <r>
          <rPr>
            <sz val="8"/>
            <color indexed="8"/>
            <rFont val="Tahoma"/>
            <family val="2"/>
          </rPr>
          <t>Fastest Division 1 Male and third overall in the marathon</t>
        </r>
      </text>
    </comment>
    <comment ref="D656" authorId="0">
      <text>
        <r>
          <rPr>
            <sz val="8"/>
            <color indexed="8"/>
            <rFont val="Tahoma"/>
            <family val="2"/>
          </rPr>
          <t>Fastest Division 1 Female</t>
        </r>
      </text>
    </comment>
    <comment ref="F673" authorId="0">
      <text>
        <r>
          <rPr>
            <sz val="8"/>
            <color indexed="8"/>
            <rFont val="Tahoma"/>
            <family val="2"/>
          </rPr>
          <t>Best age graded performance.</t>
        </r>
      </text>
    </comment>
    <comment ref="F674" authorId="0">
      <text>
        <r>
          <rPr>
            <sz val="8"/>
            <color indexed="8"/>
            <rFont val="Tahoma"/>
            <family val="2"/>
          </rPr>
          <t>Best age graded female performance.</t>
        </r>
      </text>
    </comment>
    <comment ref="D700" authorId="0">
      <text>
        <r>
          <rPr>
            <sz val="8"/>
            <color indexed="8"/>
            <rFont val="Tahoma"/>
            <family val="2"/>
          </rPr>
          <t>Fastest Division 2 female runner.</t>
        </r>
      </text>
    </comment>
    <comment ref="F700" authorId="0">
      <text>
        <r>
          <rPr>
            <sz val="8"/>
            <color indexed="8"/>
            <rFont val="Tahoma"/>
            <family val="2"/>
          </rPr>
          <t>Best age graded Division 2 female performance.</t>
        </r>
      </text>
    </comment>
  </commentList>
</comments>
</file>

<file path=xl/sharedStrings.xml><?xml version="1.0" encoding="utf-8"?>
<sst xmlns="http://schemas.openxmlformats.org/spreadsheetml/2006/main" count="5655" uniqueCount="1053">
  <si>
    <t>Team</t>
  </si>
  <si>
    <t>First Name</t>
  </si>
  <si>
    <t>Last Name</t>
  </si>
  <si>
    <t>Full Name</t>
  </si>
  <si>
    <t>Gender</t>
  </si>
  <si>
    <t>Age</t>
  </si>
  <si>
    <t>Marathon Time</t>
  </si>
  <si>
    <t>Gender Open Standard</t>
  </si>
  <si>
    <t>Adjustment Factor</t>
  </si>
  <si>
    <t>Age-group standard</t>
  </si>
  <si>
    <t>Age-adjusted time</t>
  </si>
  <si>
    <t>Performance Level</t>
  </si>
  <si>
    <t>Team Score</t>
  </si>
  <si>
    <t>General Electric</t>
  </si>
  <si>
    <t>Stuart</t>
  </si>
  <si>
    <t>White</t>
  </si>
  <si>
    <t>M</t>
  </si>
  <si>
    <t>TJ</t>
  </si>
  <si>
    <t>Candy</t>
  </si>
  <si>
    <t>Kevin</t>
  </si>
  <si>
    <t>Brueck</t>
  </si>
  <si>
    <t>Stephen</t>
  </si>
  <si>
    <t>Chambers</t>
  </si>
  <si>
    <t>Andrew</t>
  </si>
  <si>
    <t>Parkins</t>
  </si>
  <si>
    <t>Roger</t>
  </si>
  <si>
    <t>Marquis</t>
  </si>
  <si>
    <t>Karl</t>
  </si>
  <si>
    <t>Sindel</t>
  </si>
  <si>
    <t>Eric</t>
  </si>
  <si>
    <t>Chabin</t>
  </si>
  <si>
    <t>Erik</t>
  </si>
  <si>
    <t>Hilaski</t>
  </si>
  <si>
    <t>Lorenzo</t>
  </si>
  <si>
    <t>Naldi</t>
  </si>
  <si>
    <t>Alexander</t>
  </si>
  <si>
    <t>Hoerniss</t>
  </si>
  <si>
    <t>david</t>
  </si>
  <si>
    <t>archambeault</t>
  </si>
  <si>
    <t>Steven</t>
  </si>
  <si>
    <t>Abrahamson</t>
  </si>
  <si>
    <t>Rosario</t>
  </si>
  <si>
    <t>Morretta</t>
  </si>
  <si>
    <t>Beth</t>
  </si>
  <si>
    <t>Toussaint</t>
  </si>
  <si>
    <t>F</t>
  </si>
  <si>
    <t>Teal</t>
  </si>
  <si>
    <t>Reeves</t>
  </si>
  <si>
    <t>Kathryn</t>
  </si>
  <si>
    <t>Martin</t>
  </si>
  <si>
    <t>Timothy</t>
  </si>
  <si>
    <t>O'Donnell</t>
  </si>
  <si>
    <t>Booz Allen Hamilton</t>
  </si>
  <si>
    <t>Henry</t>
  </si>
  <si>
    <t>Gleisberg</t>
  </si>
  <si>
    <t>Kate</t>
  </si>
  <si>
    <t>Dart</t>
  </si>
  <si>
    <t>Sunny</t>
  </si>
  <si>
    <t>Fitzgerald</t>
  </si>
  <si>
    <t>Jessica</t>
  </si>
  <si>
    <t>Karlsson</t>
  </si>
  <si>
    <t>Jeffrey</t>
  </si>
  <si>
    <t>Roth</t>
  </si>
  <si>
    <t>Conrad</t>
  </si>
  <si>
    <t>Fernandes</t>
  </si>
  <si>
    <t>Paul</t>
  </si>
  <si>
    <t>Basola</t>
  </si>
  <si>
    <t>Thomas</t>
  </si>
  <si>
    <t>Inskeep</t>
  </si>
  <si>
    <t>Jeff</t>
  </si>
  <si>
    <t>Furr</t>
  </si>
  <si>
    <t>Matthew</t>
  </si>
  <si>
    <t>Tebbe</t>
  </si>
  <si>
    <t>Marshall</t>
  </si>
  <si>
    <t>Contino</t>
  </si>
  <si>
    <t>Benjamin</t>
  </si>
  <si>
    <t>Richter</t>
  </si>
  <si>
    <t>John</t>
  </si>
  <si>
    <t>Keith</t>
  </si>
  <si>
    <t>Grimes</t>
  </si>
  <si>
    <t>Zach</t>
  </si>
  <si>
    <t>Johnson</t>
  </si>
  <si>
    <t>Natalya</t>
  </si>
  <si>
    <t>Safronova</t>
  </si>
  <si>
    <t>Heidi</t>
  </si>
  <si>
    <t>Hiller</t>
  </si>
  <si>
    <t>Marie</t>
  </si>
  <si>
    <t>Sandrock</t>
  </si>
  <si>
    <t>Dennis</t>
  </si>
  <si>
    <t>Gibson</t>
  </si>
  <si>
    <t>Kari</t>
  </si>
  <si>
    <t>McDonald</t>
  </si>
  <si>
    <t>Veronica</t>
  </si>
  <si>
    <t>Carr</t>
  </si>
  <si>
    <t>Darren</t>
  </si>
  <si>
    <t>West</t>
  </si>
  <si>
    <t>Erin</t>
  </si>
  <si>
    <t>Post</t>
  </si>
  <si>
    <t>Bethany</t>
  </si>
  <si>
    <t>Kimel</t>
  </si>
  <si>
    <t>Nehemiah</t>
  </si>
  <si>
    <t>Robinson</t>
  </si>
  <si>
    <t>Patrick</t>
  </si>
  <si>
    <t>O'Connor</t>
  </si>
  <si>
    <t>Lockheed Martin</t>
  </si>
  <si>
    <t>Brett</t>
  </si>
  <si>
    <t>Wilson</t>
  </si>
  <si>
    <t>chuck</t>
  </si>
  <si>
    <t>Weidner</t>
  </si>
  <si>
    <t>Nick</t>
  </si>
  <si>
    <t>Gramsky</t>
  </si>
  <si>
    <t>Newman</t>
  </si>
  <si>
    <t>Gregory</t>
  </si>
  <si>
    <t>Nash</t>
  </si>
  <si>
    <t>Brian</t>
  </si>
  <si>
    <t>Genter</t>
  </si>
  <si>
    <t>Tracy</t>
  </si>
  <si>
    <t>Houpt</t>
  </si>
  <si>
    <t>Raymond</t>
  </si>
  <si>
    <t>Wong</t>
  </si>
  <si>
    <t>Cecil</t>
  </si>
  <si>
    <t>Cooper</t>
  </si>
  <si>
    <t>Schulze</t>
  </si>
  <si>
    <t>Jordan</t>
  </si>
  <si>
    <t>Lynch</t>
  </si>
  <si>
    <t>Jake</t>
  </si>
  <si>
    <t>Fox</t>
  </si>
  <si>
    <t>Maureen</t>
  </si>
  <si>
    <t>Hogan</t>
  </si>
  <si>
    <t>Rodney</t>
  </si>
  <si>
    <t>Bertrand</t>
  </si>
  <si>
    <t>Alan</t>
  </si>
  <si>
    <t>Rovira</t>
  </si>
  <si>
    <t>Bath Iron Works</t>
  </si>
  <si>
    <t>David</t>
  </si>
  <si>
    <t>Roberts</t>
  </si>
  <si>
    <t>Hans</t>
  </si>
  <si>
    <t>Brandes</t>
  </si>
  <si>
    <t>Lance</t>
  </si>
  <si>
    <t>Guliani</t>
  </si>
  <si>
    <t>Robert</t>
  </si>
  <si>
    <t>Ashby</t>
  </si>
  <si>
    <t>Banger</t>
  </si>
  <si>
    <t>AT&amp;T</t>
  </si>
  <si>
    <t>Steve</t>
  </si>
  <si>
    <t>Kohorst</t>
  </si>
  <si>
    <t>Chris</t>
  </si>
  <si>
    <t>Crawford</t>
  </si>
  <si>
    <t>Nathan</t>
  </si>
  <si>
    <t>Skipper</t>
  </si>
  <si>
    <t xml:space="preserve">Monica </t>
  </si>
  <si>
    <t>Osorio</t>
  </si>
  <si>
    <t>Rhonda</t>
  </si>
  <si>
    <t>Noonan-Black</t>
  </si>
  <si>
    <t>ExxonMobil</t>
  </si>
  <si>
    <t>Alison</t>
  </si>
  <si>
    <t>Dunn</t>
  </si>
  <si>
    <t>Lewis</t>
  </si>
  <si>
    <t>Anthony</t>
  </si>
  <si>
    <t>Mireles</t>
  </si>
  <si>
    <t>Texas Instruments</t>
  </si>
  <si>
    <t>Mark</t>
  </si>
  <si>
    <t>Roman</t>
  </si>
  <si>
    <t>Wally</t>
  </si>
  <si>
    <t>Capps</t>
  </si>
  <si>
    <t>Smith</t>
  </si>
  <si>
    <t>UNUM</t>
  </si>
  <si>
    <t>Tammy</t>
  </si>
  <si>
    <t>Kwok</t>
  </si>
  <si>
    <t>Alexis</t>
  </si>
  <si>
    <t>Pickard</t>
  </si>
  <si>
    <t>DNS</t>
  </si>
  <si>
    <t>Don</t>
  </si>
  <si>
    <t>Yohman</t>
  </si>
  <si>
    <t>Mike</t>
  </si>
  <si>
    <t>Duggan</t>
  </si>
  <si>
    <t>Ran Half in Place of Full</t>
  </si>
  <si>
    <t>Gordon</t>
  </si>
  <si>
    <t>Men</t>
  </si>
  <si>
    <t>Women</t>
  </si>
  <si>
    <t>Open std</t>
  </si>
  <si>
    <t>Year</t>
  </si>
  <si>
    <t>Age Adjusted Time</t>
  </si>
  <si>
    <t>WAVA team score</t>
  </si>
  <si>
    <t>Division</t>
  </si>
  <si>
    <t>2009 Results (Chevron Houston Marathon)</t>
  </si>
  <si>
    <t>Dennis Kurtis</t>
  </si>
  <si>
    <t>Div 1</t>
  </si>
  <si>
    <t>2009 Results</t>
  </si>
  <si>
    <t>Martha Degrazia</t>
  </si>
  <si>
    <t>Thomas O'Connor</t>
  </si>
  <si>
    <t>James Flanagan</t>
  </si>
  <si>
    <t>Nichole Porath</t>
  </si>
  <si>
    <t>Chuck Weidner</t>
  </si>
  <si>
    <t>Gary Anderson</t>
  </si>
  <si>
    <t>John Newman</t>
  </si>
  <si>
    <t>Joseph Abbate</t>
  </si>
  <si>
    <t>Karl Schulze</t>
  </si>
  <si>
    <t>Cecil Cooper</t>
  </si>
  <si>
    <t>Patrick Hopewell</t>
  </si>
  <si>
    <t>Brian Genter</t>
  </si>
  <si>
    <t>Raymond Wong</t>
  </si>
  <si>
    <t>Jeff Gura</t>
  </si>
  <si>
    <t>Richard Stingley</t>
  </si>
  <si>
    <t>Rodney Bertrand</t>
  </si>
  <si>
    <t>Jordan Lynch</t>
  </si>
  <si>
    <t>Maureen Hogan</t>
  </si>
  <si>
    <t>Charles McCallum</t>
  </si>
  <si>
    <t>33</t>
  </si>
  <si>
    <t>Jeffrey Lanier</t>
  </si>
  <si>
    <t>Jake Fox</t>
  </si>
  <si>
    <t>Richelle Leveque</t>
  </si>
  <si>
    <t>Richard Leveque</t>
  </si>
  <si>
    <t>GE Runners</t>
  </si>
  <si>
    <t>Christophe Lepage</t>
  </si>
  <si>
    <t>Stuart White</t>
  </si>
  <si>
    <t>Stephen Chambers</t>
  </si>
  <si>
    <t>Andrew Parkins</t>
  </si>
  <si>
    <t>Kevin Brueck</t>
  </si>
  <si>
    <t>Eric Chabin</t>
  </si>
  <si>
    <t>Alexander Hoerniss</t>
  </si>
  <si>
    <t>Roger Marquis</t>
  </si>
  <si>
    <t>David Kim</t>
  </si>
  <si>
    <t>Beth Toussaint</t>
  </si>
  <si>
    <t>Timothy O'Donnell</t>
  </si>
  <si>
    <t>Don Yohman</t>
  </si>
  <si>
    <t>Kristen Worrilow</t>
  </si>
  <si>
    <t>Kathryn Martin</t>
  </si>
  <si>
    <t>Yvonne Joyce</t>
  </si>
  <si>
    <t>Richard Stotlar</t>
  </si>
  <si>
    <t>Steve Kohorst</t>
  </si>
  <si>
    <t>James Hill</t>
  </si>
  <si>
    <t>Chris Crawford</t>
  </si>
  <si>
    <t>Shell Oil</t>
  </si>
  <si>
    <t>Wilmer Bustillos</t>
  </si>
  <si>
    <t>Bert Molina</t>
  </si>
  <si>
    <t>Doug Bugner</t>
  </si>
  <si>
    <t>Courtney Scott</t>
  </si>
  <si>
    <t>Brad Otis</t>
  </si>
  <si>
    <t>Cindy Knox</t>
  </si>
  <si>
    <t>Ryan Gill</t>
  </si>
  <si>
    <t>Ronnie Watkins</t>
  </si>
  <si>
    <t>Robert Hahn</t>
  </si>
  <si>
    <t>Dawn Sabo</t>
  </si>
  <si>
    <t>Bill Lyons</t>
  </si>
  <si>
    <t>Marc Levin</t>
  </si>
  <si>
    <t>Sarah Lunsford</t>
  </si>
  <si>
    <t>Ed Ganja</t>
  </si>
  <si>
    <t>Miguel Correa</t>
  </si>
  <si>
    <t>Maria Colon</t>
  </si>
  <si>
    <t>Chris Duggan</t>
  </si>
  <si>
    <t>Thai Le</t>
  </si>
  <si>
    <t>Julian Sanchez</t>
  </si>
  <si>
    <t>Brian Smith</t>
  </si>
  <si>
    <t>Jonathan Gillett</t>
  </si>
  <si>
    <t>Northwestern Mutual</t>
  </si>
  <si>
    <t>Bruce Holmes</t>
  </si>
  <si>
    <t>Div 3</t>
  </si>
  <si>
    <t>Ted Shue</t>
  </si>
  <si>
    <t>Larry Lanza</t>
  </si>
  <si>
    <t>Brian Bennett</t>
  </si>
  <si>
    <t>Julie Treder</t>
  </si>
  <si>
    <t>Henry Gleisberg</t>
  </si>
  <si>
    <t>Div 2</t>
  </si>
  <si>
    <t>Sunny Fitzgerald</t>
  </si>
  <si>
    <t>Andre Laboy</t>
  </si>
  <si>
    <t>Jeffrey Roth</t>
  </si>
  <si>
    <t>Jason Weber</t>
  </si>
  <si>
    <t>Thomas Inskeep</t>
  </si>
  <si>
    <t>Alan Zimmel</t>
  </si>
  <si>
    <t>Marshall Contino</t>
  </si>
  <si>
    <t>Jeff Furr</t>
  </si>
  <si>
    <t>Mike Duggan</t>
  </si>
  <si>
    <t>James White</t>
  </si>
  <si>
    <t>Matthew Tebbe</t>
  </si>
  <si>
    <t>Jon Cornick</t>
  </si>
  <si>
    <t>Veronica Kerr</t>
  </si>
  <si>
    <t>Benjamin Richter</t>
  </si>
  <si>
    <t>Jamil Abo-Shaeer</t>
  </si>
  <si>
    <t>Emilia Retta</t>
  </si>
  <si>
    <t>Conrad Fernandes</t>
  </si>
  <si>
    <t>Anthony (Running under Forest Stieg's Number) Steig's Number (Wong is using Forst Stieg's number)</t>
  </si>
  <si>
    <t>Patrick McDonnell</t>
  </si>
  <si>
    <t>Kari McDonald</t>
  </si>
  <si>
    <t>Anders Ryerson</t>
  </si>
  <si>
    <t>Jennifer Hron</t>
  </si>
  <si>
    <t>Gordon Smith</t>
  </si>
  <si>
    <t>Erin Post</t>
  </si>
  <si>
    <t>Kirsten Reed</t>
  </si>
  <si>
    <t>Rhiana Allston</t>
  </si>
  <si>
    <t>Wilson Leung</t>
  </si>
  <si>
    <t>Nicholas Continetti</t>
  </si>
  <si>
    <t>Nehemiah Robinson</t>
  </si>
  <si>
    <t>Eric Ciliberti</t>
  </si>
  <si>
    <t>Steven Kogucki</t>
  </si>
  <si>
    <t>Kevin Andrews</t>
  </si>
  <si>
    <t>Irene Binash</t>
  </si>
  <si>
    <t>Dan Benedict</t>
  </si>
  <si>
    <t>Peter Vrolijk</t>
  </si>
  <si>
    <t>Phae Papas</t>
  </si>
  <si>
    <t>Robert Wittenbrink</t>
  </si>
  <si>
    <t>Scott Shapiro</t>
  </si>
  <si>
    <t>John Martin</t>
  </si>
  <si>
    <t>Holly Bronson</t>
  </si>
  <si>
    <t>Jose Castro</t>
  </si>
  <si>
    <t>Bradley Poteet</t>
  </si>
  <si>
    <t>Sema Beavers</t>
  </si>
  <si>
    <t>Frank Vasser</t>
  </si>
  <si>
    <t>Brendan Rodgers</t>
  </si>
  <si>
    <t>Justin Shapiro</t>
  </si>
  <si>
    <t>Bruce Milner</t>
  </si>
  <si>
    <t>Cornelia Hayes</t>
  </si>
  <si>
    <t>Anthony Mireles</t>
  </si>
  <si>
    <t>Jim Surratt</t>
  </si>
  <si>
    <t>Scott McCain</t>
  </si>
  <si>
    <t>Raytheon</t>
  </si>
  <si>
    <t>Thomas Reph</t>
  </si>
  <si>
    <t>Mark Roman</t>
  </si>
  <si>
    <t>LeRoy Valdes</t>
  </si>
  <si>
    <t>Rick Johnson</t>
  </si>
  <si>
    <t>Jeff Venable</t>
  </si>
  <si>
    <t>Andy Beach</t>
  </si>
  <si>
    <t>Kinder Morgan</t>
  </si>
  <si>
    <t>Patrick Flores</t>
  </si>
  <si>
    <t>Jim Saunders</t>
  </si>
  <si>
    <t>Cyndy Peterson</t>
  </si>
  <si>
    <t>Cindy Richardson de Groot</t>
  </si>
  <si>
    <t>John Cooley</t>
  </si>
  <si>
    <t>Lisa Wesneski</t>
  </si>
  <si>
    <t>Tonya Hancock</t>
  </si>
  <si>
    <t>2008 Results (AT&amp;T Austin Marathon)</t>
  </si>
  <si>
    <t>2008 Results</t>
  </si>
  <si>
    <t>Stephen Neri</t>
  </si>
  <si>
    <t>2:40:58</t>
  </si>
  <si>
    <t>Tim Donahugh</t>
  </si>
  <si>
    <t>Joel Klooster</t>
  </si>
  <si>
    <t>2:42:23</t>
  </si>
  <si>
    <t>Aaron Knobloch</t>
  </si>
  <si>
    <t>2:43:54</t>
  </si>
  <si>
    <t>TJ Candy</t>
  </si>
  <si>
    <t>2:47:45</t>
  </si>
  <si>
    <t>Robert Ellerbruch</t>
  </si>
  <si>
    <t>2:47:55</t>
  </si>
  <si>
    <t>Lorenzo Naldi</t>
  </si>
  <si>
    <t>2:56:06</t>
  </si>
  <si>
    <t>Michael Fiene</t>
  </si>
  <si>
    <t>3:32:54</t>
  </si>
  <si>
    <t>Philippe Giguere</t>
  </si>
  <si>
    <t>2:57:58</t>
  </si>
  <si>
    <t>Denis Ruane</t>
  </si>
  <si>
    <t>2:58:29</t>
  </si>
  <si>
    <t>Kathleen Predhomme</t>
  </si>
  <si>
    <t>3:30:40</t>
  </si>
  <si>
    <t>Ellen Powell</t>
  </si>
  <si>
    <t>3:21:11</t>
  </si>
  <si>
    <t>Rosario Morretta</t>
  </si>
  <si>
    <t>Erik Hilaski</t>
  </si>
  <si>
    <t>3:09:55</t>
  </si>
  <si>
    <t>Stephen Rose</t>
  </si>
  <si>
    <t>3:13:16</t>
  </si>
  <si>
    <t>3:36:56</t>
  </si>
  <si>
    <t>3:38:11</t>
  </si>
  <si>
    <t>3:27:26</t>
  </si>
  <si>
    <t>David Hector Beauley</t>
  </si>
  <si>
    <t>Greg Nash</t>
  </si>
  <si>
    <t>2:43:14</t>
  </si>
  <si>
    <t>Jim Flanagan</t>
  </si>
  <si>
    <t>3:42:46</t>
  </si>
  <si>
    <t>Mike Bizal</t>
  </si>
  <si>
    <t>Vanessa Berg</t>
  </si>
  <si>
    <t xml:space="preserve">Chuck Weidner </t>
  </si>
  <si>
    <t>3:15:03</t>
  </si>
  <si>
    <t>3:19:31</t>
  </si>
  <si>
    <t>Conrad Meyer</t>
  </si>
  <si>
    <t>3:15:26</t>
  </si>
  <si>
    <t>3:17:25</t>
  </si>
  <si>
    <t>3:30:05</t>
  </si>
  <si>
    <t>3:51:05</t>
  </si>
  <si>
    <t>3:48:46</t>
  </si>
  <si>
    <t>3:58:09</t>
  </si>
  <si>
    <t>Steven Kohorst</t>
  </si>
  <si>
    <t>3:07:55</t>
  </si>
  <si>
    <t>Lowell Mutchelknaus</t>
  </si>
  <si>
    <t>3:42:42</t>
  </si>
  <si>
    <t>David Mueller</t>
  </si>
  <si>
    <t>Mike Bowles</t>
  </si>
  <si>
    <t>2:59:30</t>
  </si>
  <si>
    <t>2:56:03</t>
  </si>
  <si>
    <t>Damian Coffey</t>
  </si>
  <si>
    <t>Matt Tebbe</t>
  </si>
  <si>
    <t>2:59:10</t>
  </si>
  <si>
    <t>2:59:28</t>
  </si>
  <si>
    <t>Paul Basola   </t>
  </si>
  <si>
    <t>3:41:22</t>
  </si>
  <si>
    <t>3:38:14</t>
  </si>
  <si>
    <t>Veronica Caprara</t>
  </si>
  <si>
    <t>Carol Cohen</t>
  </si>
  <si>
    <t>3:37:48</t>
  </si>
  <si>
    <t>Dennis Gibson</t>
  </si>
  <si>
    <t>3:53:29</t>
  </si>
  <si>
    <t>3:35:57</t>
  </si>
  <si>
    <t>James Kopetsky</t>
  </si>
  <si>
    <t>3:55:44</t>
  </si>
  <si>
    <t>3:40:43</t>
  </si>
  <si>
    <t>Heidi Hiller</t>
  </si>
  <si>
    <t>Tony Branham</t>
  </si>
  <si>
    <t>3:58:37</t>
  </si>
  <si>
    <t>Bill Boronow</t>
  </si>
  <si>
    <t>Helena Lawrence</t>
  </si>
  <si>
    <t>JB Santiago</t>
  </si>
  <si>
    <t>Lucy Wise</t>
  </si>
  <si>
    <t>Matthew Trinca</t>
  </si>
  <si>
    <t>Jason Chi</t>
  </si>
  <si>
    <t>Wally Capps</t>
  </si>
  <si>
    <t>Dianna Sulser</t>
  </si>
  <si>
    <t>Dennis Wade</t>
  </si>
  <si>
    <t>Leonardo Pierre</t>
  </si>
  <si>
    <t>Ted Traynor</t>
  </si>
  <si>
    <t>3:11:11</t>
  </si>
  <si>
    <t>3:45:48</t>
  </si>
  <si>
    <t>Brian Pugh</t>
  </si>
  <si>
    <t>3:48:09</t>
  </si>
  <si>
    <t>Janko Reinders</t>
  </si>
  <si>
    <t>Exxon Mobil</t>
  </si>
  <si>
    <t>Thomas Becker</t>
  </si>
  <si>
    <t>Robert Graham</t>
  </si>
  <si>
    <t>3:36:09</t>
  </si>
  <si>
    <t>Cindy Shipley</t>
  </si>
  <si>
    <t>2007 Results (Pacific Shoreline, Huntington Beach)</t>
  </si>
  <si>
    <t>Miguel Duarte</t>
  </si>
  <si>
    <t>2:48:27</t>
  </si>
  <si>
    <t>2007 Results</t>
  </si>
  <si>
    <t>Benjamin Mulvaney</t>
  </si>
  <si>
    <t>2:39:16</t>
  </si>
  <si>
    <t>2:43:31</t>
  </si>
  <si>
    <t>2:42:50</t>
  </si>
  <si>
    <t>Fernando Ceccopieri</t>
  </si>
  <si>
    <t>3:15:27</t>
  </si>
  <si>
    <t>2:46:30</t>
  </si>
  <si>
    <t>Sam Yourd</t>
  </si>
  <si>
    <t>3:05:56</t>
  </si>
  <si>
    <t>2:57:59</t>
  </si>
  <si>
    <t>2:58:33</t>
  </si>
  <si>
    <t xml:space="preserve">Henk-Jan Kooijman </t>
  </si>
  <si>
    <t>3:00:55</t>
  </si>
  <si>
    <t>Amy Horst</t>
  </si>
  <si>
    <t>3:18:04</t>
  </si>
  <si>
    <t>3:03:33</t>
  </si>
  <si>
    <t>3:02:15</t>
  </si>
  <si>
    <t>Terrie West</t>
  </si>
  <si>
    <t>3:31:20</t>
  </si>
  <si>
    <t>3:15:04</t>
  </si>
  <si>
    <t>Tod Davis</t>
  </si>
  <si>
    <t>3:20:11</t>
  </si>
  <si>
    <t>3:23:17</t>
  </si>
  <si>
    <t>3:18:37</t>
  </si>
  <si>
    <t>Michael Burkoth</t>
  </si>
  <si>
    <t>3:34:20</t>
  </si>
  <si>
    <t>Steven Abrahamson</t>
  </si>
  <si>
    <t>3:35:55</t>
  </si>
  <si>
    <t>Jim Vitucci</t>
  </si>
  <si>
    <t>4:06:26</t>
  </si>
  <si>
    <t>Jasper Mueller</t>
  </si>
  <si>
    <t>4:32:44</t>
  </si>
  <si>
    <t>Dana Kellerman</t>
  </si>
  <si>
    <t>5:14:13</t>
  </si>
  <si>
    <t>2:51:23</t>
  </si>
  <si>
    <t>Gary Cohen</t>
  </si>
  <si>
    <t>3:00:33</t>
  </si>
  <si>
    <t>3:38:31</t>
  </si>
  <si>
    <t>3:04:53</t>
  </si>
  <si>
    <t>3:06:16</t>
  </si>
  <si>
    <t>3:02:24</t>
  </si>
  <si>
    <t>3:09:15</t>
  </si>
  <si>
    <t>3:16:50</t>
  </si>
  <si>
    <t>3:27:56</t>
  </si>
  <si>
    <t>3:33:19</t>
  </si>
  <si>
    <t>3:38:36</t>
  </si>
  <si>
    <t>Bruce Mclaughlin</t>
  </si>
  <si>
    <t>3:55:14</t>
  </si>
  <si>
    <t>3:58:13</t>
  </si>
  <si>
    <t>2:35:18</t>
  </si>
  <si>
    <t>2:59:02</t>
  </si>
  <si>
    <t>2:55:06</t>
  </si>
  <si>
    <t>3:23:15</t>
  </si>
  <si>
    <t>3:06:24</t>
  </si>
  <si>
    <t>3:06:01</t>
  </si>
  <si>
    <t>Paul Basola</t>
  </si>
  <si>
    <t>3:09:57</t>
  </si>
  <si>
    <t>3:29:16</t>
  </si>
  <si>
    <t>3:16:41</t>
  </si>
  <si>
    <t>Sarah Wilson</t>
  </si>
  <si>
    <t>3:35:53</t>
  </si>
  <si>
    <t>Meredith Smith</t>
  </si>
  <si>
    <t>3:39:32</t>
  </si>
  <si>
    <t>4:08:00</t>
  </si>
  <si>
    <t>Zach Johnson</t>
  </si>
  <si>
    <t>3:23:11</t>
  </si>
  <si>
    <t>3:23:12</t>
  </si>
  <si>
    <t>3:50:46</t>
  </si>
  <si>
    <t>Mark Brinich</t>
  </si>
  <si>
    <t>4:06:35</t>
  </si>
  <si>
    <t>3:38:16</t>
  </si>
  <si>
    <t>Tracy Hacker</t>
  </si>
  <si>
    <t>4:01:08</t>
  </si>
  <si>
    <t>Elizabeth Hart</t>
  </si>
  <si>
    <t>4:01:11</t>
  </si>
  <si>
    <t>Jeffrey Furr</t>
  </si>
  <si>
    <t>3:43:16</t>
  </si>
  <si>
    <t>4:05:06</t>
  </si>
  <si>
    <t>Suzanne Medairy</t>
  </si>
  <si>
    <t>4:20:44</t>
  </si>
  <si>
    <t>4:32:27</t>
  </si>
  <si>
    <t>4:21:40</t>
  </si>
  <si>
    <t>4:26:56</t>
  </si>
  <si>
    <t>Meredith Peterson</t>
  </si>
  <si>
    <t>4:29:22</t>
  </si>
  <si>
    <t>4:30:11</t>
  </si>
  <si>
    <t>4:29:15</t>
  </si>
  <si>
    <t>Jonathan Wilson</t>
  </si>
  <si>
    <t>4:19:23</t>
  </si>
  <si>
    <t>5:17:06</t>
  </si>
  <si>
    <t>Aron Swyers</t>
  </si>
  <si>
    <t>4:58:44</t>
  </si>
  <si>
    <t>Nancy Tseng</t>
  </si>
  <si>
    <t>5:27:04</t>
  </si>
  <si>
    <t>5:37:19</t>
  </si>
  <si>
    <t>3:06:45</t>
  </si>
  <si>
    <t>Tom Carminati</t>
  </si>
  <si>
    <t>3:01:45</t>
  </si>
  <si>
    <t>3:06:10</t>
  </si>
  <si>
    <t>Mark Wisch</t>
  </si>
  <si>
    <t>3:58:51</t>
  </si>
  <si>
    <t>4:17:30</t>
  </si>
  <si>
    <t>Boeing Aerospace</t>
  </si>
  <si>
    <t>David Schiller</t>
  </si>
  <si>
    <t>2:52:48</t>
  </si>
  <si>
    <t>John Araujo</t>
  </si>
  <si>
    <t>3:14:07</t>
  </si>
  <si>
    <t>Kie SooHoo</t>
  </si>
  <si>
    <t>3:26:05</t>
  </si>
  <si>
    <t>James Kalasky</t>
  </si>
  <si>
    <t>3:19:23</t>
  </si>
  <si>
    <t>Jim Heller</t>
  </si>
  <si>
    <t>3:49:04</t>
  </si>
  <si>
    <t>Kevin Lohner</t>
  </si>
  <si>
    <t>Michelle DeJong</t>
  </si>
  <si>
    <t>3:47:00</t>
  </si>
  <si>
    <t>3:30:03</t>
  </si>
  <si>
    <t>2006 Results (Miami)</t>
  </si>
  <si>
    <t>Nick Gramsky</t>
  </si>
  <si>
    <t>2006 Results</t>
  </si>
  <si>
    <t>Duncan Larkin</t>
  </si>
  <si>
    <t>Martha DeGrazia</t>
  </si>
  <si>
    <t>Chad Kochel</t>
  </si>
  <si>
    <t>Kimberly Lindstrom</t>
  </si>
  <si>
    <t>Allison Williams</t>
  </si>
  <si>
    <t>Nathaniel Zola</t>
  </si>
  <si>
    <t>Ralf Krumbe</t>
  </si>
  <si>
    <t>Jos Hollander</t>
  </si>
  <si>
    <t>Jacqueline Haggett</t>
  </si>
  <si>
    <t>Marisa Eddy</t>
  </si>
  <si>
    <t>Michael Tansley</t>
  </si>
  <si>
    <t>Greg Stumpus</t>
  </si>
  <si>
    <t>Hank Gleisberg</t>
  </si>
  <si>
    <t>Richard Rapine</t>
  </si>
  <si>
    <t>Ryan Boyle</t>
  </si>
  <si>
    <t>J. Marc Tarutani</t>
  </si>
  <si>
    <t>Richard Brill</t>
  </si>
  <si>
    <t>Michael Duggan</t>
  </si>
  <si>
    <t>Chad Loudon</t>
  </si>
  <si>
    <t>Franklin Estes</t>
  </si>
  <si>
    <t>William Deye</t>
  </si>
  <si>
    <t>David Harrell</t>
  </si>
  <si>
    <t>Ed Ferrell</t>
  </si>
  <si>
    <t>United Space Alliance</t>
  </si>
  <si>
    <t>Mark Henderson</t>
  </si>
  <si>
    <t>Janet Canfield</t>
  </si>
  <si>
    <t>Mike Toner</t>
  </si>
  <si>
    <t>Ernie Diaz</t>
  </si>
  <si>
    <t>Xavier Chacon</t>
  </si>
  <si>
    <t>2005 Results (Motorola Austin)</t>
  </si>
  <si>
    <t>2005 Results</t>
  </si>
  <si>
    <t>Christophe LePage</t>
  </si>
  <si>
    <t>Lars Jensen</t>
  </si>
  <si>
    <t>Joe Wuerth</t>
  </si>
  <si>
    <t>Scott Paulsen</t>
  </si>
  <si>
    <t>Gary Mihlbachler</t>
  </si>
  <si>
    <t>Patrick Finerty</t>
  </si>
  <si>
    <t>Elizabeth Toussaint</t>
  </si>
  <si>
    <t>Carlos Fortiz</t>
  </si>
  <si>
    <t>Gregory Obenshain</t>
  </si>
  <si>
    <t>Randy Ketterer</t>
  </si>
  <si>
    <t>Scott Blackwell</t>
  </si>
  <si>
    <t>Peter Tierney</t>
  </si>
  <si>
    <t>Juan Blanco</t>
  </si>
  <si>
    <t>Jean Herbert</t>
  </si>
  <si>
    <t>Ryan Donahue</t>
  </si>
  <si>
    <t>Talentino Angelosante</t>
  </si>
  <si>
    <t>Susan Brozik</t>
  </si>
  <si>
    <t>Edwin Heller</t>
  </si>
  <si>
    <t>Dave Matalamaki</t>
  </si>
  <si>
    <t>Allen Vyce</t>
  </si>
  <si>
    <t>Laurence Ruggles</t>
  </si>
  <si>
    <t>Gregory Long</t>
  </si>
  <si>
    <t>Allison Edwards</t>
  </si>
  <si>
    <t>Mark Gerber</t>
  </si>
  <si>
    <t>Christy St Clair</t>
  </si>
  <si>
    <t>Tom Gladfelter</t>
  </si>
  <si>
    <t>John Case</t>
  </si>
  <si>
    <t>Jeff Roth</t>
  </si>
  <si>
    <t>Stirling Keen</t>
  </si>
  <si>
    <t>Kathryn Ward-Waller</t>
  </si>
  <si>
    <t>Kristine Anderson</t>
  </si>
  <si>
    <t>Emma Huntington</t>
  </si>
  <si>
    <t>Zachary Johnson</t>
  </si>
  <si>
    <t>Angela Dube</t>
  </si>
  <si>
    <t>John Wyss</t>
  </si>
  <si>
    <t>John Ward</t>
  </si>
  <si>
    <t>Ron Burr</t>
  </si>
  <si>
    <t>Dale Daniel</t>
  </si>
  <si>
    <t>Chris Cannavaro</t>
  </si>
  <si>
    <t>Brodie Dixon</t>
  </si>
  <si>
    <t>Steven Money</t>
  </si>
  <si>
    <t>Luke Luo</t>
  </si>
  <si>
    <t>Brian Schmidt</t>
  </si>
  <si>
    <t>Cheryl Crawford</t>
  </si>
  <si>
    <t>Mary Kennard</t>
  </si>
  <si>
    <t>Roger Hale</t>
  </si>
  <si>
    <t>Tom Hanson</t>
  </si>
  <si>
    <t>Mohamed Elwassimy</t>
  </si>
  <si>
    <t>Corbett Hoenninger</t>
  </si>
  <si>
    <t>Mike McCulley</t>
  </si>
  <si>
    <t>James Moore</t>
  </si>
  <si>
    <t>William Goodman</t>
  </si>
  <si>
    <t>Ed Morse</t>
  </si>
  <si>
    <t>Kathryn Thomasson</t>
  </si>
  <si>
    <t>Veronica Molina</t>
  </si>
  <si>
    <t>Michelle Rigel</t>
  </si>
  <si>
    <t>Dennis Chupp</t>
  </si>
  <si>
    <t>Exxon</t>
  </si>
  <si>
    <t>Daniel Hunt</t>
  </si>
  <si>
    <t>Stephen Smith</t>
  </si>
  <si>
    <t>Patricia Groben</t>
  </si>
  <si>
    <t>2004 Results (Nokia Marde Gras New Orleans)</t>
  </si>
  <si>
    <t>Michael Little</t>
  </si>
  <si>
    <t>2004 Results</t>
  </si>
  <si>
    <t>John Knibb</t>
  </si>
  <si>
    <t>Jeffrey LeBlanc</t>
  </si>
  <si>
    <t>Chris Madsen</t>
  </si>
  <si>
    <t>Kevin Crew</t>
  </si>
  <si>
    <t>Edward Urbanski</t>
  </si>
  <si>
    <t>William Wagoner</t>
  </si>
  <si>
    <t>Michael Henry</t>
  </si>
  <si>
    <t>Mark Render</t>
  </si>
  <si>
    <t>Kevin Doyle</t>
  </si>
  <si>
    <t>Travis Tindle</t>
  </si>
  <si>
    <t>Marty Troiani</t>
  </si>
  <si>
    <t>Laurie Gallagher</t>
  </si>
  <si>
    <t>Tim Bixler</t>
  </si>
  <si>
    <t>Larina Riley</t>
  </si>
  <si>
    <t>Lance Guliani</t>
  </si>
  <si>
    <t>Robert Ashby</t>
  </si>
  <si>
    <t>Guy Segars</t>
  </si>
  <si>
    <t>Jeffrey Banger</t>
  </si>
  <si>
    <t>Tom Dixon</t>
  </si>
  <si>
    <t>James Keck</t>
  </si>
  <si>
    <t>Ted Cin</t>
  </si>
  <si>
    <t>Phillip Webster</t>
  </si>
  <si>
    <t>Lindsey Wilbur</t>
  </si>
  <si>
    <t>Chris Kraft</t>
  </si>
  <si>
    <t>Brain Schmidt</t>
  </si>
  <si>
    <t>Laura Harvey</t>
  </si>
  <si>
    <t>Beth Shockley</t>
  </si>
  <si>
    <t>Mark Jones</t>
  </si>
  <si>
    <t>Tacy Feliciano</t>
  </si>
  <si>
    <t>Anthony Yeates</t>
  </si>
  <si>
    <t>Terry Waldbeesser</t>
  </si>
  <si>
    <t>Wayne Dunbar</t>
  </si>
  <si>
    <t>Steve Smith</t>
  </si>
  <si>
    <t>Bob Botto</t>
  </si>
  <si>
    <t>Barry Chambers</t>
  </si>
  <si>
    <t>Kelley Espindola</t>
  </si>
  <si>
    <t>Team USA</t>
  </si>
  <si>
    <t>Jonathon Burkhardt</t>
  </si>
  <si>
    <t>Rebecca Cambell</t>
  </si>
  <si>
    <t>Tom Wurster</t>
  </si>
  <si>
    <t>2003 Results (Myrtle Beach)</t>
  </si>
  <si>
    <t>Daniel Tantino</t>
  </si>
  <si>
    <t>2:57:53</t>
  </si>
  <si>
    <t>2003 Results</t>
  </si>
  <si>
    <t>3:26:38</t>
  </si>
  <si>
    <t>2:46:54</t>
  </si>
  <si>
    <t>3:18:35</t>
  </si>
  <si>
    <t>3:01:30</t>
  </si>
  <si>
    <t>3:23:03</t>
  </si>
  <si>
    <t>Edward Heller</t>
  </si>
  <si>
    <t>3:22:20</t>
  </si>
  <si>
    <t>Ron Manion</t>
  </si>
  <si>
    <t>4:35:16</t>
  </si>
  <si>
    <t>2:46:40</t>
  </si>
  <si>
    <t>Guy A. Segars</t>
  </si>
  <si>
    <t>2:49:15</t>
  </si>
  <si>
    <t>2:53:52</t>
  </si>
  <si>
    <t>Hans Brandes</t>
  </si>
  <si>
    <t>2:58:40</t>
  </si>
  <si>
    <t>2:47:35</t>
  </si>
  <si>
    <t>Craig Lanza</t>
  </si>
  <si>
    <t>2:44:03</t>
  </si>
  <si>
    <t>Dave Mabe</t>
  </si>
  <si>
    <t>2:44:38</t>
  </si>
  <si>
    <t>Jackie Garrett</t>
  </si>
  <si>
    <t>4:02:56</t>
  </si>
  <si>
    <t>Dave Faherty</t>
  </si>
  <si>
    <t>3:42:22</t>
  </si>
  <si>
    <t>3:36:37</t>
  </si>
  <si>
    <t>Pam Hayes</t>
  </si>
  <si>
    <t>4:23:03</t>
  </si>
  <si>
    <t>4:18:31</t>
  </si>
  <si>
    <t>4:36:24</t>
  </si>
  <si>
    <t>Heather Condron</t>
  </si>
  <si>
    <t>5:25:48</t>
  </si>
  <si>
    <t>Alex Hoerniss</t>
  </si>
  <si>
    <t>2:55:03</t>
  </si>
  <si>
    <t>3:07:28</t>
  </si>
  <si>
    <t>Gerry Dwertman</t>
  </si>
  <si>
    <t>3:17:23</t>
  </si>
  <si>
    <t>3:02:27</t>
  </si>
  <si>
    <t>3:08:08</t>
  </si>
  <si>
    <t>Kevin Bowers</t>
  </si>
  <si>
    <t>3:08:26</t>
  </si>
  <si>
    <t>3:09:17</t>
  </si>
  <si>
    <t>Donna Comas</t>
  </si>
  <si>
    <t>3:34:47</t>
  </si>
  <si>
    <t>3:16:47</t>
  </si>
  <si>
    <t>John Jagela</t>
  </si>
  <si>
    <t>3:27:39</t>
  </si>
  <si>
    <t>3:33:05</t>
  </si>
  <si>
    <t>T.J. Candy</t>
  </si>
  <si>
    <t>3:31:23</t>
  </si>
  <si>
    <t>3:24:50</t>
  </si>
  <si>
    <t>3:26:59</t>
  </si>
  <si>
    <t>Christine Dorfler</t>
  </si>
  <si>
    <t>3:52:12</t>
  </si>
  <si>
    <t>3:06:47</t>
  </si>
  <si>
    <t>Alan Nawoj</t>
  </si>
  <si>
    <t>3:07:17</t>
  </si>
  <si>
    <t>3:18:03</t>
  </si>
  <si>
    <t>3:53:08</t>
  </si>
  <si>
    <t>Ken Robinson</t>
  </si>
  <si>
    <t>3:59:24</t>
  </si>
  <si>
    <t>4:12:34</t>
  </si>
  <si>
    <t>4:25:36</t>
  </si>
  <si>
    <t>2002 Results (Myrtle Beach)</t>
  </si>
  <si>
    <t>2002 Results</t>
  </si>
  <si>
    <t>Barry Fifield</t>
  </si>
  <si>
    <t>Georges Dobbelaere</t>
  </si>
  <si>
    <t>Tim Knowlton</t>
  </si>
  <si>
    <t>Chris Hartshorne</t>
  </si>
  <si>
    <t>Eric Henderson</t>
  </si>
  <si>
    <t>Aaron Cook</t>
  </si>
  <si>
    <t>Michael Horner</t>
  </si>
  <si>
    <t>Jeff Sheiner</t>
  </si>
  <si>
    <t>Christopher Utz</t>
  </si>
  <si>
    <t>Michael Smith</t>
  </si>
  <si>
    <t>Jennifer Michenfelder</t>
  </si>
  <si>
    <t>Thomas Homeyer</t>
  </si>
  <si>
    <t>James Lofthouse</t>
  </si>
  <si>
    <t>Robert Brenner</t>
  </si>
  <si>
    <t>Barry Bauer</t>
  </si>
  <si>
    <t>Nico Solomos</t>
  </si>
  <si>
    <t>Gene Leahy</t>
  </si>
  <si>
    <t>Dave Schwartz</t>
  </si>
  <si>
    <t>Linda Horowitz</t>
  </si>
  <si>
    <t>Gaye Cataldo</t>
  </si>
  <si>
    <t>Neil Cowan</t>
  </si>
  <si>
    <t>Lucent</t>
  </si>
  <si>
    <t>Betty Scott</t>
  </si>
  <si>
    <t>Stewart Dutfield</t>
  </si>
  <si>
    <t>Deanne Horangic</t>
  </si>
  <si>
    <t>Richard King</t>
  </si>
  <si>
    <t>William Petty</t>
  </si>
  <si>
    <t>Joel Lawrence</t>
  </si>
  <si>
    <t>UnumProvident</t>
  </si>
  <si>
    <t>Linnea Olsen</t>
  </si>
  <si>
    <t>John Cooper</t>
  </si>
  <si>
    <t>Martha White</t>
  </si>
  <si>
    <t>Kimberly Williams</t>
  </si>
  <si>
    <t>Jeanne Reynolds</t>
  </si>
  <si>
    <t>Glenn Ragsdale</t>
  </si>
  <si>
    <t>John Smith</t>
  </si>
  <si>
    <t>Karen Shealy</t>
  </si>
  <si>
    <t>Tina Jicha</t>
  </si>
  <si>
    <t>Christopher Cannavaro</t>
  </si>
  <si>
    <t>Larry LaPlante</t>
  </si>
  <si>
    <t>BMW Manufacturing Corp.</t>
  </si>
  <si>
    <t>Alan Blackwell</t>
  </si>
  <si>
    <t>Edward Grabarkiewicz</t>
  </si>
  <si>
    <t>David Busbee</t>
  </si>
  <si>
    <t>Michael Freytag</t>
  </si>
  <si>
    <t>United Space Alliance (USA)</t>
  </si>
  <si>
    <t>Sean Black</t>
  </si>
  <si>
    <t>Richard Merritt</t>
  </si>
  <si>
    <t>Kathryn Koontz</t>
  </si>
  <si>
    <t>Richard Koontz</t>
  </si>
  <si>
    <t>2001 Results (Las Vegas)</t>
  </si>
  <si>
    <t>Karl Amundson</t>
  </si>
  <si>
    <t>2001 Results</t>
  </si>
  <si>
    <t>Dale Porter</t>
  </si>
  <si>
    <t>Raul Bermudez</t>
  </si>
  <si>
    <t>Bill Turley</t>
  </si>
  <si>
    <t>J. Frank Smith</t>
  </si>
  <si>
    <t>Barbara Di Cola</t>
  </si>
  <si>
    <t>William Steele</t>
  </si>
  <si>
    <t>Diane Tanner</t>
  </si>
  <si>
    <t>Jay Engel</t>
  </si>
  <si>
    <t>Elizabeth Hansen</t>
  </si>
  <si>
    <t>Andrew Bartczak</t>
  </si>
  <si>
    <t>Peter Wayte</t>
  </si>
  <si>
    <t>Michael Van Dusen</t>
  </si>
  <si>
    <t>Gayle Gajus</t>
  </si>
  <si>
    <t>Gerald Dwertman</t>
  </si>
  <si>
    <t>Jeff Umbreit</t>
  </si>
  <si>
    <t>Chris Johnstone</t>
  </si>
  <si>
    <t>David Archambeault</t>
  </si>
  <si>
    <t>Jesus Castillo</t>
  </si>
  <si>
    <t>Ramiro Herrera</t>
  </si>
  <si>
    <t>Michael Gross</t>
  </si>
  <si>
    <t>Stanley Reyes JR</t>
  </si>
  <si>
    <t>Marc Swerdlow</t>
  </si>
  <si>
    <t>Chip Stuart</t>
  </si>
  <si>
    <t>Jeff Kuhn</t>
  </si>
  <si>
    <t>Chris Trivers</t>
  </si>
  <si>
    <t>Ivan Steber</t>
  </si>
  <si>
    <t>Paul Snowdon</t>
  </si>
  <si>
    <t>Patricia Klaus</t>
  </si>
  <si>
    <t>Gary Grilliot</t>
  </si>
  <si>
    <t>Benjamin Huddell</t>
  </si>
  <si>
    <t>Rod Pipinich</t>
  </si>
  <si>
    <t>Kim Perry</t>
  </si>
  <si>
    <t>Liane Pancoast</t>
  </si>
  <si>
    <t>Javier Martinez</t>
  </si>
  <si>
    <t>Jim Lofthouse</t>
  </si>
  <si>
    <t>Roy Hill</t>
  </si>
  <si>
    <t>Douglas Deming</t>
  </si>
  <si>
    <t>Ronda Hutchinson</t>
  </si>
  <si>
    <t>Floyd Farnham</t>
  </si>
  <si>
    <t>Robert Vanderlip</t>
  </si>
  <si>
    <t>Roger Daniels</t>
  </si>
  <si>
    <t>David Habben</t>
  </si>
  <si>
    <t>Peter Boyden</t>
  </si>
  <si>
    <t>Thomas Brand</t>
  </si>
  <si>
    <t>Jacqueline Garrett</t>
  </si>
  <si>
    <t>Qwest</t>
  </si>
  <si>
    <t>John Curley Miller</t>
  </si>
  <si>
    <t>George Huner</t>
  </si>
  <si>
    <t>Luis Rodriguez</t>
  </si>
  <si>
    <t>Mark Marley</t>
  </si>
  <si>
    <t>Robert Wagner</t>
  </si>
  <si>
    <t>Richard Lake</t>
  </si>
  <si>
    <t>Avaya</t>
  </si>
  <si>
    <t>Vicki Melton</t>
  </si>
  <si>
    <t>Paul Wendell</t>
  </si>
  <si>
    <t>Mary Applegate</t>
  </si>
  <si>
    <t>Western Wireless</t>
  </si>
  <si>
    <t>Kevin Pazaski</t>
  </si>
  <si>
    <t>Terry Tucker</t>
  </si>
  <si>
    <t>Jeff Christianson</t>
  </si>
  <si>
    <t>Microsoft</t>
  </si>
  <si>
    <t>Michael Varnderhyde</t>
  </si>
  <si>
    <t>Ramesh Rajagopal</t>
  </si>
  <si>
    <t>Jenne Pierce</t>
  </si>
  <si>
    <t>Hughes</t>
  </si>
  <si>
    <t>Patrick Devine</t>
  </si>
  <si>
    <t>2000 Results (Las Vegas)</t>
  </si>
  <si>
    <t>2000 Results</t>
  </si>
  <si>
    <t>Shelley Sumner</t>
  </si>
  <si>
    <t>Angel (Jacobo) Ramirez</t>
  </si>
  <si>
    <t>Rolf Degen</t>
  </si>
  <si>
    <t>Thomas Dixon</t>
  </si>
  <si>
    <t>Stephen Lee</t>
  </si>
  <si>
    <t>Eugene Napolitano</t>
  </si>
  <si>
    <t>Claude Sequiera</t>
  </si>
  <si>
    <t>Cisco Quintero</t>
  </si>
  <si>
    <t>Jim Keck</t>
  </si>
  <si>
    <t>Kathleen Higgins</t>
  </si>
  <si>
    <t>Kelly Puzio</t>
  </si>
  <si>
    <t>Joe Hurtado</t>
  </si>
  <si>
    <t>Thomas Borschel</t>
  </si>
  <si>
    <t>Darryl Ferguson</t>
  </si>
  <si>
    <t>Dwayne Jenkins</t>
  </si>
  <si>
    <t>Joan Potterfield</t>
  </si>
  <si>
    <t>Charlie Lovejoy</t>
  </si>
  <si>
    <t>Michael Schmid</t>
  </si>
  <si>
    <t>U S WEST</t>
  </si>
  <si>
    <t>Catriona Dowling</t>
  </si>
  <si>
    <t>Tarcisio Cruz</t>
  </si>
  <si>
    <t>Anthony Kocanda</t>
  </si>
  <si>
    <t>Cynthia Wilkowske</t>
  </si>
  <si>
    <t>John Miller</t>
  </si>
  <si>
    <t>David West</t>
  </si>
  <si>
    <t>Jeff Bostow</t>
  </si>
  <si>
    <t>Dennis Martinez</t>
  </si>
  <si>
    <t>Jerry Weaver</t>
  </si>
  <si>
    <t>Polly Gutman</t>
  </si>
  <si>
    <t>Rob Hernandez</t>
  </si>
  <si>
    <t>Fred Schaffstein</t>
  </si>
  <si>
    <t>Tom Piazza</t>
  </si>
  <si>
    <t>David Stewart</t>
  </si>
  <si>
    <t>Donald Vasta</t>
  </si>
  <si>
    <t>Richard Desharnais</t>
  </si>
  <si>
    <t>Stanley Reyes Jr</t>
  </si>
  <si>
    <t>Gary Sheffer</t>
  </si>
  <si>
    <t>Michael Miller</t>
  </si>
  <si>
    <t>Kris Shellum-Allenson</t>
  </si>
  <si>
    <t>Robert Manning</t>
  </si>
  <si>
    <t>Darrell Hawkins</t>
  </si>
  <si>
    <t>Richard La Chance</t>
  </si>
  <si>
    <t>Wayne Plymale</t>
  </si>
  <si>
    <t>Martin Cicero</t>
  </si>
  <si>
    <t>Gerard Flanagan</t>
  </si>
  <si>
    <t>Jonathan Wolf</t>
  </si>
  <si>
    <t>Timothy Omaggio</t>
  </si>
  <si>
    <t>Bill Turanchik</t>
  </si>
  <si>
    <t>Theodore Parker</t>
  </si>
  <si>
    <t>Jill Sharkey</t>
  </si>
  <si>
    <t>Alice Laux</t>
  </si>
  <si>
    <t>Timothy Daudelin</t>
  </si>
  <si>
    <t>Bill Prater</t>
  </si>
  <si>
    <t>Madeline Deleski</t>
  </si>
  <si>
    <t>David Fisher</t>
  </si>
  <si>
    <t>Peter Marcinkowski</t>
  </si>
  <si>
    <t>Frank Ganschow</t>
  </si>
  <si>
    <t>SBC (PacBell)</t>
  </si>
  <si>
    <t>Bradford Werner</t>
  </si>
  <si>
    <t>Mike Rosner</t>
  </si>
  <si>
    <t>Bill Hambrick</t>
  </si>
  <si>
    <t>Lucille Wing</t>
  </si>
  <si>
    <t>Patti Hartinian</t>
  </si>
  <si>
    <t>Trent Koplinski</t>
  </si>
  <si>
    <t>Rich Hathaway</t>
  </si>
  <si>
    <t>Steve White</t>
  </si>
  <si>
    <t>Keva Green</t>
  </si>
  <si>
    <t>Anthony Pacheco</t>
  </si>
  <si>
    <t>UNUM-Colonial</t>
  </si>
  <si>
    <t>Laura Blaser</t>
  </si>
  <si>
    <t>Booz-Allen &amp; Hamilton</t>
  </si>
  <si>
    <t>Gary Hellenga</t>
  </si>
  <si>
    <t>Mark Lettmann</t>
  </si>
  <si>
    <t>Carol Ann Cuce</t>
  </si>
  <si>
    <t>Clarence Williams</t>
  </si>
  <si>
    <t>1999 Results (San Diego)</t>
  </si>
  <si>
    <t>1999 Results</t>
  </si>
  <si>
    <t>Tom Neupauer</t>
  </si>
  <si>
    <t>Chisty St.Clair</t>
  </si>
  <si>
    <t>Tom Gettings</t>
  </si>
  <si>
    <t>Tim Omaggio</t>
  </si>
  <si>
    <t>Kim Dunbar</t>
  </si>
  <si>
    <t>Fred Muniz</t>
  </si>
  <si>
    <t>Wendy Johansen</t>
  </si>
  <si>
    <t>Tim Daudelin</t>
  </si>
  <si>
    <t>Bob Brodfuehrer</t>
  </si>
  <si>
    <t>Chris Marshall</t>
  </si>
  <si>
    <t>Wayne Tutzauer</t>
  </si>
  <si>
    <t>Walter Romanoskie</t>
  </si>
  <si>
    <t>US WEST</t>
  </si>
  <si>
    <t>Alan Lind</t>
  </si>
  <si>
    <t>John Scott</t>
  </si>
  <si>
    <t>George  Huner</t>
  </si>
  <si>
    <t>Dave Huner</t>
  </si>
  <si>
    <t>Dick Lake</t>
  </si>
  <si>
    <t>Elizabeth  Scott</t>
  </si>
  <si>
    <t>William Turley</t>
  </si>
  <si>
    <t>Stephen McCullough</t>
  </si>
  <si>
    <t>Edwin Tan</t>
  </si>
  <si>
    <t>Carol Vanderhyden</t>
  </si>
  <si>
    <t>Cheryl  Read</t>
  </si>
  <si>
    <t>Martha De Grazia</t>
  </si>
  <si>
    <t>Rod  Pipinich</t>
  </si>
  <si>
    <t>Lucien Trudeau</t>
  </si>
  <si>
    <t>John Davis</t>
  </si>
  <si>
    <t>Darryl  Ferguson</t>
  </si>
  <si>
    <t>Keith  Jackson</t>
  </si>
  <si>
    <t>Peter  Kurtz</t>
  </si>
  <si>
    <t>Marie  Mullins</t>
  </si>
  <si>
    <t>Roy  Hill</t>
  </si>
  <si>
    <t>Pacific Telesis</t>
  </si>
  <si>
    <t>Oscar Martinez</t>
  </si>
  <si>
    <t>Dat Lock</t>
  </si>
  <si>
    <t>Eric Grant</t>
  </si>
  <si>
    <t>Steve Herrin</t>
  </si>
  <si>
    <t>Mark Frantz</t>
  </si>
  <si>
    <t>Don  Vasta</t>
  </si>
  <si>
    <t>Daniel Gugger</t>
  </si>
  <si>
    <t>Booz-Allen&amp;Hamilton</t>
  </si>
  <si>
    <t>Katlin Eddy</t>
  </si>
  <si>
    <t>Sandra Rodgers</t>
  </si>
  <si>
    <t>Allyson Schindel</t>
  </si>
  <si>
    <t>Catherine Ward</t>
  </si>
  <si>
    <t>Regis Denefle</t>
  </si>
  <si>
    <t>Jamie McDonald</t>
  </si>
  <si>
    <t>Al Olson</t>
  </si>
  <si>
    <t>Roxanne Kenison</t>
  </si>
  <si>
    <t>Tom Kirner</t>
  </si>
  <si>
    <t>Sean  Keough</t>
  </si>
  <si>
    <t>Jonathon Rundell</t>
  </si>
  <si>
    <t>Finisher's Gender</t>
  </si>
  <si>
    <t>Finishers</t>
  </si>
  <si>
    <t>Percentage</t>
  </si>
  <si>
    <t>Male</t>
  </si>
  <si>
    <t>Female</t>
  </si>
  <si>
    <t>Runner's Age Information</t>
  </si>
  <si>
    <t>Runner (Team)</t>
  </si>
  <si>
    <t>Average USCAA Male Age</t>
  </si>
  <si>
    <t>Sam Corporate</t>
  </si>
  <si>
    <t>Average USCAA Female Age</t>
  </si>
  <si>
    <t>Sally Corporate</t>
  </si>
  <si>
    <t>Overall USCAA Average Age</t>
  </si>
  <si>
    <t>Joe Cubicle</t>
  </si>
  <si>
    <t>Youngest USCAA Runners</t>
  </si>
  <si>
    <t>Natalya Safronova (Booz Allen)</t>
  </si>
  <si>
    <t>Oldest USCAA Runner</t>
  </si>
  <si>
    <t>Wally Capps (Texas Instruments)</t>
  </si>
  <si>
    <t>USCAA Company Division</t>
  </si>
  <si>
    <t>One</t>
  </si>
  <si>
    <t>Two</t>
  </si>
  <si>
    <t>Three</t>
  </si>
  <si>
    <t>Total</t>
  </si>
  <si>
    <t>USCAA Performance Stand-Outs</t>
  </si>
  <si>
    <t>Time</t>
  </si>
  <si>
    <t>Fastest USCAA Male</t>
  </si>
  <si>
    <t>Andrew Parkins (General Electric)</t>
  </si>
  <si>
    <t>Fastest USCAA Female</t>
  </si>
  <si>
    <t>Kate Dart (Booz Allen)</t>
  </si>
  <si>
    <t>Average Time of USCAA Males</t>
  </si>
  <si>
    <t>3:23:45</t>
  </si>
  <si>
    <t>Mr. USCAA Average</t>
  </si>
  <si>
    <t>Average Time of USCAA Females</t>
  </si>
  <si>
    <t>4:03:51</t>
  </si>
  <si>
    <t>Ms. USCAA Average</t>
  </si>
  <si>
    <t>Overall USCAA Runner's Time Average</t>
  </si>
  <si>
    <t>3:33:07</t>
  </si>
  <si>
    <t>Corner Office Speedy</t>
  </si>
  <si>
    <t>Best Age Graded Performance--Male</t>
  </si>
  <si>
    <t>2:56:09 (81.39)</t>
  </si>
  <si>
    <t>Henry Gleisberg (Booz Allen--Age 53)</t>
  </si>
  <si>
    <t>Best Age Graded Performance--Female</t>
  </si>
  <si>
    <t>2:59:24 (75.51)</t>
  </si>
  <si>
    <t>Kate Dart (Booz Allen -- Age 30)</t>
  </si>
  <si>
    <t>Average USCAA Age Graded Performance--Male</t>
  </si>
  <si>
    <t>Average USCAA Age Graded Performance--Female</t>
  </si>
  <si>
    <t>Average USCAA Age Graded Performance--Overall</t>
  </si>
  <si>
    <t>USCAA Average</t>
  </si>
</sst>
</file>

<file path=xl/styles.xml><?xml version="1.0" encoding="utf-8"?>
<styleSheet xmlns="http://schemas.openxmlformats.org/spreadsheetml/2006/main">
  <numFmts count="9">
    <numFmt numFmtId="164" formatCode="GENERAL"/>
    <numFmt numFmtId="165" formatCode="H:MM:SS"/>
    <numFmt numFmtId="166" formatCode="0.0000"/>
    <numFmt numFmtId="167" formatCode="0.00"/>
    <numFmt numFmtId="168" formatCode="@"/>
    <numFmt numFmtId="169" formatCode="[H]:MM:SS"/>
    <numFmt numFmtId="170" formatCode="0%"/>
    <numFmt numFmtId="171" formatCode="H:MM"/>
    <numFmt numFmtId="172" formatCode="0.0%"/>
  </numFmts>
  <fonts count="11">
    <font>
      <sz val="10"/>
      <name val="Arial"/>
      <family val="2"/>
    </font>
    <font>
      <sz val="10"/>
      <name val="Times New Roman"/>
      <family val="1"/>
    </font>
    <font>
      <sz val="10"/>
      <color indexed="8"/>
      <name val="Arial"/>
      <family val="2"/>
    </font>
    <font>
      <b/>
      <sz val="10"/>
      <name val="Arial"/>
      <family val="2"/>
    </font>
    <font>
      <b/>
      <sz val="8"/>
      <color indexed="8"/>
      <name val="Tahoma"/>
      <family val="2"/>
    </font>
    <font>
      <sz val="8"/>
      <color indexed="8"/>
      <name val="Tahoma"/>
      <family val="2"/>
    </font>
    <font>
      <b/>
      <sz val="9"/>
      <name val="Geneva"/>
      <family val="2"/>
    </font>
    <font>
      <sz val="9"/>
      <name val="Geneva"/>
      <family val="2"/>
    </font>
    <font>
      <b/>
      <sz val="12"/>
      <name val="Arial"/>
      <family val="2"/>
    </font>
    <font>
      <sz val="12"/>
      <name val="Arial"/>
      <family val="2"/>
    </font>
    <font>
      <b/>
      <sz val="8"/>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143">
    <xf numFmtId="164" fontId="0" fillId="0" borderId="0" xfId="0" applyAlignment="1">
      <alignment/>
    </xf>
    <xf numFmtId="164" fontId="0" fillId="0" borderId="0" xfId="0" applyAlignment="1">
      <alignment horizontal="right"/>
    </xf>
    <xf numFmtId="165" fontId="0" fillId="0" borderId="0" xfId="0" applyNumberFormat="1" applyAlignment="1">
      <alignment/>
    </xf>
    <xf numFmtId="166" fontId="0" fillId="0" borderId="0" xfId="0" applyNumberFormat="1" applyAlignment="1">
      <alignment/>
    </xf>
    <xf numFmtId="164" fontId="3" fillId="2" borderId="1" xfId="0" applyFont="1" applyFill="1" applyBorder="1" applyAlignment="1">
      <alignment wrapText="1"/>
    </xf>
    <xf numFmtId="164" fontId="3" fillId="2" borderId="1" xfId="0" applyFont="1" applyFill="1" applyBorder="1" applyAlignment="1">
      <alignment horizontal="center" wrapText="1"/>
    </xf>
    <xf numFmtId="164" fontId="3" fillId="2" borderId="1" xfId="0" applyFont="1" applyFill="1" applyBorder="1" applyAlignment="1">
      <alignment horizontal="right" wrapText="1"/>
    </xf>
    <xf numFmtId="165" fontId="3" fillId="2" borderId="1" xfId="0" applyNumberFormat="1" applyFont="1" applyFill="1" applyBorder="1" applyAlignment="1">
      <alignment horizontal="center" wrapText="1"/>
    </xf>
    <xf numFmtId="166" fontId="3" fillId="2" borderId="1" xfId="0" applyNumberFormat="1" applyFont="1" applyFill="1" applyBorder="1" applyAlignment="1">
      <alignment horizontal="center" wrapText="1"/>
    </xf>
    <xf numFmtId="164" fontId="3" fillId="0" borderId="0" xfId="0" applyFont="1" applyAlignment="1">
      <alignment wrapText="1"/>
    </xf>
    <xf numFmtId="164" fontId="0" fillId="0" borderId="0" xfId="0" applyAlignment="1">
      <alignment horizontal="center"/>
    </xf>
    <xf numFmtId="164" fontId="0" fillId="0" borderId="0" xfId="0" applyFont="1" applyAlignment="1">
      <alignment/>
    </xf>
    <xf numFmtId="164" fontId="0" fillId="0" borderId="0" xfId="0" applyFont="1" applyAlignment="1">
      <alignment horizontal="right"/>
    </xf>
    <xf numFmtId="165" fontId="0" fillId="0" borderId="0" xfId="0" applyNumberFormat="1" applyFont="1" applyFill="1" applyAlignment="1">
      <alignment horizontal="right"/>
    </xf>
    <xf numFmtId="165" fontId="0" fillId="0" borderId="0" xfId="0" applyNumberFormat="1" applyFont="1" applyFill="1" applyBorder="1" applyAlignment="1">
      <alignment/>
    </xf>
    <xf numFmtId="166" fontId="0" fillId="0" borderId="0" xfId="0" applyNumberFormat="1" applyFont="1" applyFill="1" applyBorder="1" applyAlignment="1">
      <alignment/>
    </xf>
    <xf numFmtId="167" fontId="0" fillId="0" borderId="0" xfId="0" applyNumberFormat="1" applyFont="1" applyFill="1" applyBorder="1" applyAlignment="1">
      <alignment/>
    </xf>
    <xf numFmtId="167" fontId="3" fillId="0" borderId="0" xfId="0" applyNumberFormat="1" applyFont="1" applyAlignment="1">
      <alignment/>
    </xf>
    <xf numFmtId="164" fontId="3" fillId="2" borderId="0" xfId="0" applyFont="1" applyFill="1" applyBorder="1" applyAlignment="1">
      <alignment horizontal="center" wrapText="1"/>
    </xf>
    <xf numFmtId="164" fontId="0" fillId="0" borderId="0" xfId="0" applyFont="1" applyFill="1" applyAlignment="1">
      <alignment/>
    </xf>
    <xf numFmtId="164" fontId="0" fillId="0" borderId="0" xfId="0" applyFont="1" applyFill="1" applyAlignment="1">
      <alignment horizontal="right"/>
    </xf>
    <xf numFmtId="164" fontId="0" fillId="0" borderId="0" xfId="0" applyFont="1" applyBorder="1" applyAlignment="1">
      <alignment/>
    </xf>
    <xf numFmtId="164" fontId="0" fillId="0" borderId="0" xfId="0" applyFont="1" applyBorder="1" applyAlignment="1">
      <alignment/>
    </xf>
    <xf numFmtId="164" fontId="0" fillId="0" borderId="0" xfId="0" applyFont="1" applyBorder="1" applyAlignment="1">
      <alignment horizontal="right"/>
    </xf>
    <xf numFmtId="168" fontId="0" fillId="0" borderId="0" xfId="0" applyNumberFormat="1" applyFont="1" applyAlignment="1">
      <alignment/>
    </xf>
    <xf numFmtId="168" fontId="0" fillId="0" borderId="0" xfId="0" applyNumberFormat="1" applyFont="1" applyAlignment="1">
      <alignment horizontal="right"/>
    </xf>
    <xf numFmtId="164" fontId="0" fillId="0" borderId="0" xfId="0" applyNumberFormat="1" applyFont="1" applyAlignment="1">
      <alignment/>
    </xf>
    <xf numFmtId="164" fontId="0" fillId="0" borderId="0" xfId="0" applyFont="1" applyFill="1" applyBorder="1" applyAlignment="1">
      <alignment/>
    </xf>
    <xf numFmtId="164" fontId="0" fillId="0" borderId="0" xfId="0" applyFont="1" applyFill="1" applyBorder="1" applyAlignment="1">
      <alignment/>
    </xf>
    <xf numFmtId="164" fontId="0" fillId="0" borderId="0" xfId="0" applyNumberFormat="1" applyFont="1" applyFill="1" applyAlignment="1">
      <alignment/>
    </xf>
    <xf numFmtId="164" fontId="3" fillId="0" borderId="0" xfId="0" applyFont="1" applyAlignment="1">
      <alignment/>
    </xf>
    <xf numFmtId="164" fontId="0" fillId="0" borderId="2" xfId="0" applyFont="1" applyBorder="1" applyAlignment="1">
      <alignment/>
    </xf>
    <xf numFmtId="166" fontId="0" fillId="0" borderId="3" xfId="0" applyNumberFormat="1" applyFont="1" applyBorder="1" applyAlignment="1">
      <alignment/>
    </xf>
    <xf numFmtId="166" fontId="0" fillId="0" borderId="4" xfId="0" applyNumberFormat="1" applyFont="1" applyBorder="1" applyAlignment="1">
      <alignment/>
    </xf>
    <xf numFmtId="164" fontId="0" fillId="0" borderId="2" xfId="0" applyFont="1" applyBorder="1" applyAlignment="1">
      <alignment horizontal="center"/>
    </xf>
    <xf numFmtId="164" fontId="0" fillId="0" borderId="3" xfId="0" applyFont="1" applyBorder="1" applyAlignment="1">
      <alignment horizontal="center"/>
    </xf>
    <xf numFmtId="164" fontId="0" fillId="0" borderId="4" xfId="0" applyFont="1" applyBorder="1" applyAlignment="1">
      <alignment horizontal="center"/>
    </xf>
    <xf numFmtId="164" fontId="0" fillId="0" borderId="0" xfId="0" applyBorder="1" applyAlignment="1">
      <alignment horizontal="center"/>
    </xf>
    <xf numFmtId="164" fontId="0" fillId="0" borderId="5" xfId="0" applyFont="1" applyBorder="1" applyAlignment="1">
      <alignment/>
    </xf>
    <xf numFmtId="169" fontId="0" fillId="0" borderId="1" xfId="0" applyNumberFormat="1" applyBorder="1" applyAlignment="1">
      <alignment/>
    </xf>
    <xf numFmtId="169" fontId="0" fillId="0" borderId="6" xfId="0" applyNumberFormat="1" applyBorder="1" applyAlignment="1">
      <alignment/>
    </xf>
    <xf numFmtId="170" fontId="0" fillId="0" borderId="5" xfId="0" applyNumberFormat="1" applyBorder="1" applyAlignment="1">
      <alignment horizontal="center"/>
    </xf>
    <xf numFmtId="170" fontId="0" fillId="0" borderId="1" xfId="0" applyNumberFormat="1" applyBorder="1" applyAlignment="1">
      <alignment/>
    </xf>
    <xf numFmtId="170" fontId="0" fillId="0" borderId="6" xfId="0" applyNumberFormat="1" applyBorder="1" applyAlignment="1">
      <alignment/>
    </xf>
    <xf numFmtId="170" fontId="0" fillId="0" borderId="0" xfId="0" applyNumberFormat="1" applyBorder="1" applyAlignment="1">
      <alignment/>
    </xf>
    <xf numFmtId="164" fontId="0" fillId="0" borderId="7" xfId="0"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7" xfId="0" applyNumberFormat="1" applyBorder="1" applyAlignment="1">
      <alignment/>
    </xf>
    <xf numFmtId="165" fontId="0" fillId="0" borderId="0" xfId="0" applyNumberFormat="1" applyBorder="1" applyAlignment="1">
      <alignment/>
    </xf>
    <xf numFmtId="166" fontId="0" fillId="0" borderId="1" xfId="0" applyNumberFormat="1" applyBorder="1" applyAlignment="1">
      <alignment/>
    </xf>
    <xf numFmtId="166" fontId="0" fillId="0" borderId="6" xfId="0" applyNumberFormat="1" applyBorder="1" applyAlignment="1">
      <alignment/>
    </xf>
    <xf numFmtId="165" fontId="0" fillId="0" borderId="8" xfId="0" applyNumberFormat="1" applyBorder="1" applyAlignment="1">
      <alignment/>
    </xf>
    <xf numFmtId="165" fontId="0" fillId="0" borderId="5" xfId="0" applyNumberFormat="1" applyBorder="1" applyAlignment="1">
      <alignment/>
    </xf>
    <xf numFmtId="165" fontId="0" fillId="0" borderId="1" xfId="0" applyNumberFormat="1" applyBorder="1" applyAlignment="1">
      <alignment/>
    </xf>
    <xf numFmtId="165" fontId="0" fillId="0" borderId="6" xfId="0" applyNumberFormat="1" applyBorder="1" applyAlignment="1">
      <alignment/>
    </xf>
    <xf numFmtId="164" fontId="3" fillId="0" borderId="0" xfId="0" applyFont="1" applyAlignment="1">
      <alignment/>
    </xf>
    <xf numFmtId="164" fontId="2" fillId="0" borderId="0" xfId="0" applyFont="1" applyFill="1" applyAlignment="1">
      <alignment/>
    </xf>
    <xf numFmtId="164" fontId="0" fillId="0" borderId="0" xfId="0" applyAlignment="1">
      <alignment horizontal="left"/>
    </xf>
    <xf numFmtId="164" fontId="0" fillId="0" borderId="0" xfId="0" applyFill="1" applyAlignment="1">
      <alignment/>
    </xf>
    <xf numFmtId="164" fontId="6" fillId="0" borderId="0" xfId="0" applyFont="1" applyAlignment="1">
      <alignment vertical="top"/>
    </xf>
    <xf numFmtId="164" fontId="6" fillId="0" borderId="0" xfId="0" applyFont="1" applyAlignment="1">
      <alignment horizontal="left" vertical="top"/>
    </xf>
    <xf numFmtId="164" fontId="6" fillId="0" borderId="0" xfId="0" applyFont="1" applyFill="1" applyAlignment="1">
      <alignment horizontal="center" vertical="top"/>
    </xf>
    <xf numFmtId="164" fontId="6" fillId="0" borderId="0" xfId="0" applyFont="1" applyFill="1" applyAlignment="1">
      <alignment horizontal="right" vertical="top"/>
    </xf>
    <xf numFmtId="167" fontId="6" fillId="0" borderId="0" xfId="0" applyNumberFormat="1" applyFont="1" applyFill="1" applyAlignment="1">
      <alignment horizontal="right" vertical="top"/>
    </xf>
    <xf numFmtId="167" fontId="6" fillId="0" borderId="0" xfId="0" applyNumberFormat="1" applyFont="1" applyAlignment="1">
      <alignment horizontal="right" vertical="top"/>
    </xf>
    <xf numFmtId="164" fontId="6" fillId="0" borderId="0" xfId="0" applyFont="1" applyAlignment="1">
      <alignment horizontal="center" vertical="top"/>
    </xf>
    <xf numFmtId="164" fontId="6" fillId="0" borderId="0" xfId="0" applyFont="1" applyAlignment="1">
      <alignment wrapText="1"/>
    </xf>
    <xf numFmtId="164" fontId="0" fillId="0" borderId="0" xfId="0" applyFont="1" applyFill="1" applyBorder="1" applyAlignment="1">
      <alignment vertical="top"/>
    </xf>
    <xf numFmtId="164" fontId="7" fillId="0" borderId="0" xfId="0" applyFont="1" applyAlignment="1">
      <alignment horizontal="left" vertical="top"/>
    </xf>
    <xf numFmtId="164" fontId="7" fillId="0" borderId="0" xfId="0" applyFont="1" applyAlignment="1">
      <alignment horizontal="center" vertical="top"/>
    </xf>
    <xf numFmtId="164" fontId="0" fillId="0" borderId="0" xfId="0" applyFont="1" applyAlignment="1">
      <alignment horizontal="right" wrapText="1"/>
    </xf>
    <xf numFmtId="164" fontId="7" fillId="0" borderId="0" xfId="0" applyFont="1" applyAlignment="1">
      <alignment vertical="top"/>
    </xf>
    <xf numFmtId="165" fontId="0" fillId="0" borderId="0" xfId="0" applyNumberFormat="1" applyFont="1" applyFill="1" applyAlignment="1">
      <alignment horizontal="right" vertical="top"/>
    </xf>
    <xf numFmtId="165" fontId="0" fillId="0" borderId="0" xfId="0" applyNumberFormat="1" applyFont="1" applyFill="1" applyBorder="1" applyAlignment="1">
      <alignment vertical="top"/>
    </xf>
    <xf numFmtId="167" fontId="0" fillId="0" borderId="0" xfId="0" applyNumberFormat="1" applyFont="1" applyFill="1" applyBorder="1" applyAlignment="1">
      <alignment vertical="top"/>
    </xf>
    <xf numFmtId="167" fontId="3" fillId="0" borderId="0" xfId="0" applyNumberFormat="1" applyFont="1" applyAlignment="1">
      <alignment vertical="top"/>
    </xf>
    <xf numFmtId="164" fontId="0" fillId="0" borderId="0" xfId="0" applyFont="1" applyBorder="1" applyAlignment="1">
      <alignment horizontal="right" vertical="top"/>
    </xf>
    <xf numFmtId="164" fontId="3" fillId="0" borderId="0" xfId="0" applyFont="1" applyAlignment="1">
      <alignment vertical="top"/>
    </xf>
    <xf numFmtId="164" fontId="0" fillId="0" borderId="0" xfId="0" applyFont="1" applyAlignment="1">
      <alignment horizontal="right" vertical="top"/>
    </xf>
    <xf numFmtId="164" fontId="0" fillId="0" borderId="0" xfId="0" applyAlignment="1">
      <alignment vertical="top"/>
    </xf>
    <xf numFmtId="164" fontId="0" fillId="0" borderId="0" xfId="0" applyFont="1" applyFill="1" applyAlignment="1">
      <alignment horizontal="right" vertical="top"/>
    </xf>
    <xf numFmtId="168" fontId="0" fillId="0" borderId="0" xfId="0" applyNumberFormat="1" applyFont="1" applyAlignment="1">
      <alignment horizontal="right" vertical="top"/>
    </xf>
    <xf numFmtId="164" fontId="6" fillId="0" borderId="0" xfId="0" applyFont="1" applyAlignment="1">
      <alignment horizontal="left" wrapText="1"/>
    </xf>
    <xf numFmtId="164" fontId="6" fillId="0" borderId="0" xfId="0" applyFont="1" applyFill="1" applyAlignment="1">
      <alignment horizontal="center" wrapText="1"/>
    </xf>
    <xf numFmtId="164" fontId="6" fillId="0" borderId="0" xfId="0" applyFont="1" applyFill="1" applyAlignment="1">
      <alignment horizontal="right" wrapText="1"/>
    </xf>
    <xf numFmtId="167" fontId="6" fillId="0" borderId="0" xfId="0" applyNumberFormat="1" applyFont="1" applyFill="1" applyAlignment="1">
      <alignment horizontal="right" wrapText="1"/>
    </xf>
    <xf numFmtId="167" fontId="6" fillId="0" borderId="0" xfId="0" applyNumberFormat="1" applyFont="1" applyAlignment="1">
      <alignment horizontal="right" wrapText="1"/>
    </xf>
    <xf numFmtId="164" fontId="6" fillId="0" borderId="0" xfId="0" applyFont="1" applyAlignment="1">
      <alignment horizontal="center" wrapText="1"/>
    </xf>
    <xf numFmtId="164" fontId="0" fillId="0" borderId="0" xfId="0" applyFont="1" applyFill="1" applyAlignment="1">
      <alignment horizontal="right" wrapText="1"/>
    </xf>
    <xf numFmtId="164" fontId="7" fillId="0" borderId="0" xfId="0" applyFont="1" applyAlignment="1">
      <alignment horizontal="center" wrapText="1"/>
    </xf>
    <xf numFmtId="165" fontId="0" fillId="0" borderId="0" xfId="0" applyNumberFormat="1" applyFont="1" applyFill="1" applyAlignment="1">
      <alignment horizontal="right" wrapText="1"/>
    </xf>
    <xf numFmtId="164" fontId="7" fillId="0" borderId="0" xfId="0" applyFont="1" applyAlignment="1">
      <alignment wrapText="1"/>
    </xf>
    <xf numFmtId="164" fontId="7" fillId="0" borderId="0" xfId="0" applyFont="1" applyAlignment="1">
      <alignment horizontal="left" wrapText="1"/>
    </xf>
    <xf numFmtId="167" fontId="0" fillId="0" borderId="0" xfId="0" applyNumberFormat="1" applyFont="1" applyFill="1" applyAlignment="1">
      <alignment horizontal="right" wrapText="1"/>
    </xf>
    <xf numFmtId="164" fontId="2" fillId="0" borderId="0" xfId="0" applyFont="1" applyFill="1" applyAlignment="1">
      <alignment horizontal="right"/>
    </xf>
    <xf numFmtId="167" fontId="7" fillId="0" borderId="0" xfId="0" applyNumberFormat="1" applyFont="1" applyAlignment="1">
      <alignment horizontal="right" wrapText="1"/>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Fill="1" applyAlignment="1">
      <alignment horizontal="center"/>
    </xf>
    <xf numFmtId="164" fontId="0" fillId="0" borderId="0" xfId="0" applyFont="1" applyAlignment="1">
      <alignment wrapText="1"/>
    </xf>
    <xf numFmtId="164" fontId="0" fillId="0" borderId="0" xfId="0" applyFont="1" applyAlignment="1">
      <alignment horizontal="left" wrapText="1"/>
    </xf>
    <xf numFmtId="165" fontId="0" fillId="0" borderId="0" xfId="0" applyNumberFormat="1" applyFill="1" applyBorder="1" applyAlignment="1">
      <alignment/>
    </xf>
    <xf numFmtId="167" fontId="0" fillId="0" borderId="0" xfId="0" applyNumberFormat="1" applyFill="1" applyBorder="1" applyAlignment="1">
      <alignment/>
    </xf>
    <xf numFmtId="164" fontId="2" fillId="0" borderId="0" xfId="21" applyFont="1" applyFill="1" applyBorder="1" applyAlignment="1">
      <alignment horizontal="left"/>
      <protection/>
    </xf>
    <xf numFmtId="168" fontId="0" fillId="0" borderId="0" xfId="0" applyNumberFormat="1" applyFont="1" applyFill="1" applyAlignment="1">
      <alignment horizontal="right"/>
    </xf>
    <xf numFmtId="167" fontId="3" fillId="0" borderId="0" xfId="0" applyNumberFormat="1" applyFont="1" applyAlignment="1">
      <alignment horizontal="right"/>
    </xf>
    <xf numFmtId="164" fontId="2" fillId="0" borderId="0" xfId="21" applyFont="1" applyFill="1" applyBorder="1" applyAlignment="1">
      <alignment horizontal="center"/>
      <protection/>
    </xf>
    <xf numFmtId="164" fontId="3" fillId="0" borderId="0" xfId="0" applyFont="1" applyAlignment="1">
      <alignment horizontal="right"/>
    </xf>
    <xf numFmtId="165" fontId="2" fillId="0" borderId="0" xfId="21" applyNumberFormat="1" applyFont="1" applyFill="1" applyBorder="1" applyAlignment="1">
      <alignment horizontal="right"/>
      <protection/>
    </xf>
    <xf numFmtId="164" fontId="6" fillId="0" borderId="0" xfId="0" applyFont="1" applyAlignment="1">
      <alignment horizontal="right" wrapText="1"/>
    </xf>
    <xf numFmtId="164" fontId="0" fillId="0" borderId="0" xfId="0" applyNumberFormat="1" applyFont="1" applyBorder="1" applyAlignment="1">
      <alignment/>
    </xf>
    <xf numFmtId="164" fontId="0" fillId="0" borderId="0" xfId="0" applyNumberFormat="1" applyFont="1" applyBorder="1" applyAlignment="1">
      <alignment horizontal="left"/>
    </xf>
    <xf numFmtId="164" fontId="0" fillId="0" borderId="0" xfId="0" applyNumberFormat="1" applyFont="1" applyBorder="1" applyAlignment="1">
      <alignment horizontal="center"/>
    </xf>
    <xf numFmtId="164" fontId="0" fillId="0" borderId="0" xfId="0" applyFont="1" applyFill="1" applyBorder="1" applyAlignment="1">
      <alignment horizontal="left"/>
    </xf>
    <xf numFmtId="167" fontId="3" fillId="0" borderId="0" xfId="0" applyNumberFormat="1" applyFont="1" applyFill="1" applyBorder="1" applyAlignment="1">
      <alignment horizontal="right"/>
    </xf>
    <xf numFmtId="164" fontId="0" fillId="0" borderId="0" xfId="0" applyFont="1" applyFill="1" applyBorder="1" applyAlignment="1">
      <alignment horizontal="center"/>
    </xf>
    <xf numFmtId="167" fontId="0" fillId="0" borderId="0" xfId="0" applyNumberFormat="1" applyAlignment="1">
      <alignment horizontal="right"/>
    </xf>
    <xf numFmtId="164" fontId="0" fillId="0" borderId="0" xfId="0" applyFill="1" applyAlignment="1">
      <alignment horizontal="center"/>
    </xf>
    <xf numFmtId="167" fontId="0" fillId="0" borderId="0" xfId="0" applyNumberFormat="1" applyAlignment="1">
      <alignment horizontal="center"/>
    </xf>
    <xf numFmtId="164" fontId="3" fillId="0" borderId="0" xfId="0" applyFont="1" applyFill="1" applyBorder="1" applyAlignment="1">
      <alignment horizontal="right"/>
    </xf>
    <xf numFmtId="164" fontId="8" fillId="2" borderId="9" xfId="20" applyFont="1" applyFill="1" applyBorder="1" applyAlignment="1">
      <alignment/>
      <protection/>
    </xf>
    <xf numFmtId="164" fontId="8" fillId="2" borderId="9" xfId="20" applyFont="1" applyFill="1" applyBorder="1" applyAlignment="1">
      <alignment horizontal="right"/>
      <protection/>
    </xf>
    <xf numFmtId="164" fontId="9" fillId="0" borderId="9" xfId="0" applyFont="1" applyBorder="1" applyAlignment="1">
      <alignment/>
    </xf>
    <xf numFmtId="164" fontId="9" fillId="0" borderId="9" xfId="0" applyFont="1" applyBorder="1" applyAlignment="1">
      <alignment horizontal="right"/>
    </xf>
    <xf numFmtId="170" fontId="9" fillId="0" borderId="9" xfId="0" applyNumberFormat="1" applyFont="1" applyBorder="1" applyAlignment="1">
      <alignment horizontal="right"/>
    </xf>
    <xf numFmtId="164" fontId="9" fillId="0" borderId="0" xfId="0" applyFont="1" applyBorder="1" applyAlignment="1">
      <alignment/>
    </xf>
    <xf numFmtId="164" fontId="9" fillId="0" borderId="0" xfId="0" applyFont="1" applyBorder="1" applyAlignment="1">
      <alignment horizontal="right"/>
    </xf>
    <xf numFmtId="170" fontId="9" fillId="0" borderId="0" xfId="0" applyNumberFormat="1" applyFont="1" applyBorder="1" applyAlignment="1">
      <alignment horizontal="right"/>
    </xf>
    <xf numFmtId="164" fontId="3" fillId="0" borderId="9" xfId="0" applyFont="1" applyBorder="1" applyAlignment="1">
      <alignment/>
    </xf>
    <xf numFmtId="164" fontId="9" fillId="0" borderId="9" xfId="20" applyFont="1" applyBorder="1" applyAlignment="1">
      <alignment/>
      <protection/>
    </xf>
    <xf numFmtId="164" fontId="9" fillId="0" borderId="9" xfId="20" applyFont="1" applyBorder="1" applyAlignment="1">
      <alignment horizontal="right"/>
      <protection/>
    </xf>
    <xf numFmtId="164" fontId="8" fillId="0" borderId="9" xfId="20" applyFont="1" applyBorder="1" applyAlignment="1">
      <alignment/>
      <protection/>
    </xf>
    <xf numFmtId="164" fontId="8" fillId="0" borderId="9" xfId="20" applyFont="1" applyBorder="1" applyAlignment="1">
      <alignment horizontal="right"/>
      <protection/>
    </xf>
    <xf numFmtId="164" fontId="8" fillId="0" borderId="0" xfId="20" applyFont="1" applyBorder="1" applyAlignment="1">
      <alignment/>
      <protection/>
    </xf>
    <xf numFmtId="164" fontId="8" fillId="0" borderId="0" xfId="20" applyFont="1" applyBorder="1" applyAlignment="1">
      <alignment horizontal="right"/>
      <protection/>
    </xf>
    <xf numFmtId="170" fontId="9" fillId="0" borderId="3" xfId="0" applyNumberFormat="1" applyFont="1" applyBorder="1" applyAlignment="1">
      <alignment horizontal="right"/>
    </xf>
    <xf numFmtId="164" fontId="9" fillId="0" borderId="3" xfId="0" applyFont="1" applyBorder="1" applyAlignment="1">
      <alignment horizontal="right"/>
    </xf>
    <xf numFmtId="165" fontId="9" fillId="0" borderId="9" xfId="0" applyNumberFormat="1" applyFont="1" applyBorder="1" applyAlignment="1">
      <alignment horizontal="right"/>
    </xf>
    <xf numFmtId="168" fontId="9" fillId="0" borderId="9" xfId="0" applyNumberFormat="1" applyFont="1" applyBorder="1" applyAlignment="1">
      <alignment horizontal="right"/>
    </xf>
    <xf numFmtId="164" fontId="3" fillId="0" borderId="9" xfId="0" applyFont="1" applyBorder="1" applyAlignment="1">
      <alignment horizontal="right"/>
    </xf>
    <xf numFmtId="171" fontId="9" fillId="0" borderId="9" xfId="0" applyNumberFormat="1" applyFont="1" applyBorder="1" applyAlignment="1">
      <alignment horizontal="right"/>
    </xf>
    <xf numFmtId="172" fontId="9" fillId="0" borderId="9"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Percent" xfId="19"/>
    <cellStyle name="Normal_Age Grading Values" xfId="20"/>
    <cellStyle name="Normal_Sheet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A350"/>
  <sheetViews>
    <sheetView tabSelected="1" workbookViewId="0" topLeftCell="A1">
      <selection activeCell="A2" sqref="A2"/>
    </sheetView>
  </sheetViews>
  <sheetFormatPr defaultColWidth="9.140625" defaultRowHeight="12.75"/>
  <cols>
    <col min="1" max="1" width="19.00390625" style="0" customWidth="1"/>
    <col min="2" max="2" width="11.421875" style="0" customWidth="1"/>
    <col min="3" max="3" width="17.00390625" style="0" customWidth="1"/>
    <col min="4" max="4" width="24.28125" style="0" customWidth="1"/>
    <col min="5" max="5" width="8.140625" style="0" customWidth="1"/>
    <col min="6" max="6" width="9.28125" style="0" customWidth="1"/>
    <col min="7" max="7" width="9.28125" style="1" customWidth="1"/>
    <col min="8" max="8" width="10.8515625" style="2" customWidth="1"/>
    <col min="9" max="9" width="12.140625" style="3" customWidth="1"/>
    <col min="10" max="10" width="10.8515625" style="0" customWidth="1"/>
    <col min="11" max="11" width="9.140625" style="2" customWidth="1"/>
    <col min="12" max="12" width="12.7109375" style="0" customWidth="1"/>
    <col min="13" max="13" width="14.421875" style="0" customWidth="1"/>
    <col min="14" max="14" width="4.8515625" style="0" customWidth="1"/>
    <col min="15" max="15" width="8.8515625" style="0" customWidth="1"/>
    <col min="16" max="16" width="12.140625" style="0" customWidth="1"/>
    <col min="17" max="17" width="8.8515625" style="0" customWidth="1"/>
    <col min="18" max="18" width="5.421875" style="0" customWidth="1"/>
    <col min="20" max="20" width="54.57421875" style="0" customWidth="1"/>
    <col min="21" max="21" width="24.140625" style="0" customWidth="1"/>
    <col min="22" max="22" width="39.28125" style="1" customWidth="1"/>
    <col min="23" max="23" width="12.57421875" style="0" customWidth="1"/>
    <col min="24" max="24" width="14.7109375" style="0" customWidth="1"/>
    <col min="25" max="25" width="15.8515625" style="0" customWidth="1"/>
  </cols>
  <sheetData>
    <row r="1" spans="1:27" s="9" customFormat="1" ht="38.25">
      <c r="A1" s="4" t="s">
        <v>0</v>
      </c>
      <c r="B1" s="4" t="s">
        <v>1</v>
      </c>
      <c r="C1" s="4" t="s">
        <v>2</v>
      </c>
      <c r="D1" s="4" t="s">
        <v>3</v>
      </c>
      <c r="E1" s="5" t="s">
        <v>4</v>
      </c>
      <c r="F1" s="5" t="s">
        <v>5</v>
      </c>
      <c r="G1" s="6" t="s">
        <v>6</v>
      </c>
      <c r="H1" s="7" t="s">
        <v>7</v>
      </c>
      <c r="I1" s="8" t="s">
        <v>8</v>
      </c>
      <c r="J1" s="5" t="s">
        <v>9</v>
      </c>
      <c r="K1" s="7" t="s">
        <v>10</v>
      </c>
      <c r="L1" s="5" t="s">
        <v>11</v>
      </c>
      <c r="M1" s="5" t="s">
        <v>12</v>
      </c>
      <c r="N1" s="5"/>
      <c r="O1" s="5"/>
      <c r="P1" s="5"/>
      <c r="Q1" s="5"/>
      <c r="Z1"/>
      <c r="AA1" s="10"/>
    </row>
    <row r="2" spans="1:27" s="9" customFormat="1" ht="15.75" customHeight="1">
      <c r="A2" t="s">
        <v>13</v>
      </c>
      <c r="B2" s="11" t="s">
        <v>14</v>
      </c>
      <c r="C2" s="11" t="s">
        <v>15</v>
      </c>
      <c r="D2" s="11" t="str">
        <f aca="true" t="shared" si="0" ref="D2:D33">B2&amp;" "&amp;C2</f>
        <v>Stuart White</v>
      </c>
      <c r="E2" s="12" t="s">
        <v>16</v>
      </c>
      <c r="F2" s="12">
        <v>47</v>
      </c>
      <c r="G2" s="13">
        <v>0.1180787037037037</v>
      </c>
      <c r="H2" s="14">
        <f>IF($E2="M",'2010 Results'!$B$125,IF($E2="F",'2010 Results'!$C$125,0))</f>
        <v>0.08674768518518518</v>
      </c>
      <c r="I2" s="15">
        <f>IF(AND($F2&gt;7,$F2&lt;101,$E2="M"),INDEX('2010 Results'!$B$126:$B$218,$F2-7,1),IF(AND($F2&gt;7,$F2&lt;101,$E2="F"),INDEX('2010 Results'!$C$126:$C$218,$F2-7,1),1))</f>
        <v>0.9198</v>
      </c>
      <c r="J2" s="14">
        <f aca="true" t="shared" si="1" ref="J2:J33">IF($I2=0,0,$H2/$I2)</f>
        <v>0.09431146465012523</v>
      </c>
      <c r="K2" s="14">
        <f aca="true" t="shared" si="2" ref="K2:K33">IF($G2=0,0,$G2*$I2)</f>
        <v>0.10860879166666666</v>
      </c>
      <c r="L2" s="16">
        <f aca="true" t="shared" si="3" ref="L2:L33">IF($G2=0,0,TRUNC(10000*$J2/$G2)/100)</f>
        <v>79.87</v>
      </c>
      <c r="M2" s="17">
        <f>SUM(L2:L5)</f>
        <v>311.01</v>
      </c>
      <c r="N2" s="18"/>
      <c r="O2" s="18"/>
      <c r="P2" s="18"/>
      <c r="Q2" s="18"/>
      <c r="Z2"/>
      <c r="AA2" s="10"/>
    </row>
    <row r="3" spans="1:27" s="9" customFormat="1" ht="15.75" customHeight="1">
      <c r="A3" t="s">
        <v>13</v>
      </c>
      <c r="B3" s="11" t="s">
        <v>17</v>
      </c>
      <c r="C3" s="11" t="s">
        <v>18</v>
      </c>
      <c r="D3" s="11" t="str">
        <f t="shared" si="0"/>
        <v>TJ Candy</v>
      </c>
      <c r="E3" s="12" t="s">
        <v>16</v>
      </c>
      <c r="F3" s="12">
        <v>51</v>
      </c>
      <c r="G3" s="13">
        <v>0.12428240740740741</v>
      </c>
      <c r="H3" s="14">
        <f>IF($E3="M",'2010 Results'!$B$125,IF($E3="F",'2010 Results'!$C$125,0))</f>
        <v>0.08674768518518518</v>
      </c>
      <c r="I3" s="15">
        <f>IF(AND($F3&gt;7,$F3&lt;101,$E3="M"),INDEX('2010 Results'!$B$126:$B$218,$F3-7,1),IF(AND($F3&gt;7,$F3&lt;101,$E3="F"),INDEX('2010 Results'!$C$126:$C$218,$F3-7,1),1))</f>
        <v>0.8877</v>
      </c>
      <c r="J3" s="14">
        <f t="shared" si="1"/>
        <v>0.0977218488061115</v>
      </c>
      <c r="K3" s="14">
        <f t="shared" si="2"/>
        <v>0.11032549305555557</v>
      </c>
      <c r="L3" s="16">
        <f t="shared" si="3"/>
        <v>78.62</v>
      </c>
      <c r="N3" s="18"/>
      <c r="O3" s="18"/>
      <c r="P3" s="18"/>
      <c r="Q3" s="18"/>
      <c r="Z3"/>
      <c r="AA3" s="10"/>
    </row>
    <row r="4" spans="1:27" s="9" customFormat="1" ht="15.75" customHeight="1">
      <c r="A4" t="s">
        <v>13</v>
      </c>
      <c r="B4" s="11" t="s">
        <v>19</v>
      </c>
      <c r="C4" s="11" t="s">
        <v>20</v>
      </c>
      <c r="D4" s="11" t="str">
        <f t="shared" si="0"/>
        <v>Kevin Brueck</v>
      </c>
      <c r="E4" s="12" t="s">
        <v>16</v>
      </c>
      <c r="F4" s="12">
        <v>41</v>
      </c>
      <c r="G4" s="13">
        <v>0.11733796296296296</v>
      </c>
      <c r="H4" s="14">
        <f>IF($E4="M",'2010 Results'!$B$125,IF($E4="F",'2010 Results'!$C$125,0))</f>
        <v>0.08674768518518518</v>
      </c>
      <c r="I4" s="15">
        <f>IF(AND($F4&gt;7,$F4&lt;101,$E4="M"),INDEX('2010 Results'!$B$126:$B$218,$F4-7,1),IF(AND($F4&gt;7,$F4&lt;101,$E4="F"),INDEX('2010 Results'!$C$126:$C$218,$F4-7,1),1))</f>
        <v>0.9679</v>
      </c>
      <c r="J4" s="14">
        <f t="shared" si="1"/>
        <v>0.08962463600081122</v>
      </c>
      <c r="K4" s="14">
        <f t="shared" si="2"/>
        <v>0.11357141435185185</v>
      </c>
      <c r="L4" s="16">
        <f t="shared" si="3"/>
        <v>76.38</v>
      </c>
      <c r="N4" s="18"/>
      <c r="O4" s="18"/>
      <c r="P4" s="18"/>
      <c r="Q4" s="18"/>
      <c r="Z4"/>
      <c r="AA4" s="10"/>
    </row>
    <row r="5" spans="1:27" s="9" customFormat="1" ht="15.75" customHeight="1">
      <c r="A5" t="s">
        <v>13</v>
      </c>
      <c r="B5" s="11" t="s">
        <v>21</v>
      </c>
      <c r="C5" s="11" t="s">
        <v>22</v>
      </c>
      <c r="D5" s="11" t="str">
        <f t="shared" si="0"/>
        <v>Stephen Chambers</v>
      </c>
      <c r="E5" s="12" t="s">
        <v>16</v>
      </c>
      <c r="F5" s="12">
        <v>52</v>
      </c>
      <c r="G5" s="13">
        <v>0.1295023148148148</v>
      </c>
      <c r="H5" s="14">
        <f>IF($E5="M",'2010 Results'!$B$125,IF($E5="F",'2010 Results'!$C$125,0))</f>
        <v>0.08674768518518518</v>
      </c>
      <c r="I5" s="15">
        <f>IF(AND($F5&gt;7,$F5&lt;101,$E5="M"),INDEX('2010 Results'!$B$126:$B$218,$F5-7,1),IF(AND($F5&gt;7,$F5&lt;101,$E5="F"),INDEX('2010 Results'!$C$126:$C$218,$F5-7,1),1))</f>
        <v>0.8797</v>
      </c>
      <c r="J5" s="14">
        <f t="shared" si="1"/>
        <v>0.09861053221005477</v>
      </c>
      <c r="K5" s="14">
        <f t="shared" si="2"/>
        <v>0.11392318634259259</v>
      </c>
      <c r="L5" s="16">
        <f t="shared" si="3"/>
        <v>76.14</v>
      </c>
      <c r="M5" s="17"/>
      <c r="N5" s="18"/>
      <c r="O5" s="18"/>
      <c r="P5" s="18"/>
      <c r="Q5" s="18"/>
      <c r="Z5"/>
      <c r="AA5" s="10"/>
    </row>
    <row r="6" spans="1:27" s="9" customFormat="1" ht="15.75" customHeight="1">
      <c r="A6" t="s">
        <v>13</v>
      </c>
      <c r="B6" s="11" t="s">
        <v>23</v>
      </c>
      <c r="C6" s="11" t="s">
        <v>24</v>
      </c>
      <c r="D6" s="11" t="str">
        <f t="shared" si="0"/>
        <v>Andrew Parkins</v>
      </c>
      <c r="E6" s="12" t="s">
        <v>16</v>
      </c>
      <c r="F6" s="12">
        <v>25</v>
      </c>
      <c r="G6" s="13">
        <v>0.11493055555555555</v>
      </c>
      <c r="H6" s="14">
        <f>IF($E6="M",'2010 Results'!$B$125,IF($E6="F",'2010 Results'!$C$125,0))</f>
        <v>0.08674768518518518</v>
      </c>
      <c r="I6" s="15">
        <f>IF(AND($F6&gt;7,$F6&lt;101,$E6="M"),INDEX('2010 Results'!$B$126:$B$218,$F6-7,1),IF(AND($F6&gt;7,$F6&lt;101,$E6="F"),INDEX('2010 Results'!$C$126:$C$218,$F6-7,1),1))</f>
        <v>1</v>
      </c>
      <c r="J6" s="14">
        <f t="shared" si="1"/>
        <v>0.08674768518518518</v>
      </c>
      <c r="K6" s="14">
        <f t="shared" si="2"/>
        <v>0.11493055555555555</v>
      </c>
      <c r="L6" s="16">
        <f t="shared" si="3"/>
        <v>75.47</v>
      </c>
      <c r="N6" s="18"/>
      <c r="O6" s="18"/>
      <c r="P6" s="18"/>
      <c r="Q6" s="18"/>
      <c r="Z6"/>
      <c r="AA6" s="10"/>
    </row>
    <row r="7" spans="1:27" s="9" customFormat="1" ht="15.75" customHeight="1">
      <c r="A7" t="s">
        <v>13</v>
      </c>
      <c r="B7" s="11" t="s">
        <v>25</v>
      </c>
      <c r="C7" s="11" t="s">
        <v>26</v>
      </c>
      <c r="D7" s="11" t="str">
        <f t="shared" si="0"/>
        <v>Roger Marquis</v>
      </c>
      <c r="E7" s="12" t="s">
        <v>16</v>
      </c>
      <c r="F7" s="12">
        <v>46</v>
      </c>
      <c r="G7" s="13">
        <v>0.12452546296296296</v>
      </c>
      <c r="H7" s="14">
        <f>IF($E7="M",'2010 Results'!$B$125,IF($E7="F",'2010 Results'!$C$125,0))</f>
        <v>0.08674768518518518</v>
      </c>
      <c r="I7" s="15">
        <f>IF(AND($F7&gt;7,$F7&lt;101,$E7="M"),INDEX('2010 Results'!$B$126:$B$218,$F7-7,1),IF(AND($F7&gt;7,$F7&lt;101,$E7="F"),INDEX('2010 Results'!$C$126:$C$218,$F7-7,1),1))</f>
        <v>0.9278</v>
      </c>
      <c r="J7" s="14">
        <f t="shared" si="1"/>
        <v>0.093498259522726</v>
      </c>
      <c r="K7" s="14">
        <f t="shared" si="2"/>
        <v>0.11553472453703703</v>
      </c>
      <c r="L7" s="16">
        <f t="shared" si="3"/>
        <v>75.08</v>
      </c>
      <c r="M7" s="17"/>
      <c r="N7" s="18"/>
      <c r="O7" s="18"/>
      <c r="P7" s="18"/>
      <c r="Q7" s="18"/>
      <c r="Z7"/>
      <c r="AA7" s="10"/>
    </row>
    <row r="8" spans="1:27" s="9" customFormat="1" ht="15.75" customHeight="1">
      <c r="A8" t="s">
        <v>13</v>
      </c>
      <c r="B8" s="11" t="s">
        <v>27</v>
      </c>
      <c r="C8" s="11" t="s">
        <v>28</v>
      </c>
      <c r="D8" s="11" t="str">
        <f t="shared" si="0"/>
        <v>Karl Sindel</v>
      </c>
      <c r="E8" s="12" t="s">
        <v>16</v>
      </c>
      <c r="F8" s="12">
        <v>45</v>
      </c>
      <c r="G8" s="13">
        <v>0.1283912037037037</v>
      </c>
      <c r="H8" s="14">
        <f>IF($E8="M",'2010 Results'!$B$125,IF($E8="F",'2010 Results'!$C$125,0))</f>
        <v>0.08674768518518518</v>
      </c>
      <c r="I8" s="15">
        <f>IF(AND($F8&gt;7,$F8&lt;101,$E8="M"),INDEX('2010 Results'!$B$126:$B$218,$F8-7,1),IF(AND($F8&gt;7,$F8&lt;101,$E8="F"),INDEX('2010 Results'!$C$126:$C$218,$F8-7,1),1))</f>
        <v>0.9358</v>
      </c>
      <c r="J8" s="14">
        <f t="shared" si="1"/>
        <v>0.09269895830859712</v>
      </c>
      <c r="K8" s="14">
        <f t="shared" si="2"/>
        <v>0.1201484884259259</v>
      </c>
      <c r="L8" s="16">
        <f t="shared" si="3"/>
        <v>72.2</v>
      </c>
      <c r="N8" s="18"/>
      <c r="O8" s="18"/>
      <c r="P8" s="18"/>
      <c r="Q8" s="18"/>
      <c r="Z8"/>
      <c r="AA8" s="10"/>
    </row>
    <row r="9" spans="1:27" s="9" customFormat="1" ht="15.75" customHeight="1">
      <c r="A9" t="s">
        <v>13</v>
      </c>
      <c r="B9" s="19" t="s">
        <v>29</v>
      </c>
      <c r="C9" s="19" t="s">
        <v>30</v>
      </c>
      <c r="D9" s="11" t="str">
        <f t="shared" si="0"/>
        <v>Eric Chabin</v>
      </c>
      <c r="E9" s="20" t="s">
        <v>16</v>
      </c>
      <c r="F9" s="20">
        <v>42</v>
      </c>
      <c r="G9" s="13">
        <v>0.12539351851851852</v>
      </c>
      <c r="H9" s="14">
        <f>IF($E9="M",'2010 Results'!$B$125,IF($E9="F",'2010 Results'!$C$125,0))</f>
        <v>0.08674768518518518</v>
      </c>
      <c r="I9" s="15">
        <f>IF(AND($F9&gt;7,$F9&lt;101,$E9="M"),INDEX('2010 Results'!$B$126:$B$218,$F9-7,1),IF(AND($F9&gt;7,$F9&lt;101,$E9="F"),INDEX('2010 Results'!$C$126:$C$218,$F9-7,1),1))</f>
        <v>0.9599</v>
      </c>
      <c r="J9" s="14">
        <f t="shared" si="1"/>
        <v>0.09037158577475277</v>
      </c>
      <c r="K9" s="14">
        <f t="shared" si="2"/>
        <v>0.12036523842592592</v>
      </c>
      <c r="L9" s="16">
        <f t="shared" si="3"/>
        <v>72.07</v>
      </c>
      <c r="N9" s="18"/>
      <c r="O9" s="18"/>
      <c r="P9" s="18"/>
      <c r="Q9" s="18"/>
      <c r="Z9"/>
      <c r="AA9" s="10"/>
    </row>
    <row r="10" spans="1:27" s="9" customFormat="1" ht="15.75" customHeight="1">
      <c r="A10" t="s">
        <v>13</v>
      </c>
      <c r="B10" s="11" t="s">
        <v>31</v>
      </c>
      <c r="C10" s="11" t="s">
        <v>32</v>
      </c>
      <c r="D10" s="11" t="str">
        <f t="shared" si="0"/>
        <v>Erik Hilaski</v>
      </c>
      <c r="E10" s="12" t="s">
        <v>16</v>
      </c>
      <c r="F10" s="12">
        <v>39</v>
      </c>
      <c r="G10" s="13">
        <v>0.12344907407407407</v>
      </c>
      <c r="H10" s="14">
        <f>IF($E10="M",'2010 Results'!$B$125,IF($E10="F",'2010 Results'!$C$125,0))</f>
        <v>0.08674768518518518</v>
      </c>
      <c r="I10" s="15">
        <f>IF(AND($F10&gt;7,$F10&lt;101,$E10="M"),INDEX('2010 Results'!$B$126:$B$218,$F10-7,1),IF(AND($F10&gt;7,$F10&lt;101,$E10="F"),INDEX('2010 Results'!$C$126:$C$218,$F10-7,1),1))</f>
        <v>0.984</v>
      </c>
      <c r="J10" s="14">
        <f t="shared" si="1"/>
        <v>0.08815821665161096</v>
      </c>
      <c r="K10" s="14">
        <f t="shared" si="2"/>
        <v>0.12147388888888888</v>
      </c>
      <c r="L10" s="16">
        <f t="shared" si="3"/>
        <v>71.41</v>
      </c>
      <c r="N10" s="18"/>
      <c r="O10" s="18"/>
      <c r="P10" s="18"/>
      <c r="Q10" s="18"/>
      <c r="Z10"/>
      <c r="AA10" s="10"/>
    </row>
    <row r="11" spans="1:27" s="9" customFormat="1" ht="15.75" customHeight="1">
      <c r="A11" t="s">
        <v>13</v>
      </c>
      <c r="B11" s="11" t="s">
        <v>33</v>
      </c>
      <c r="C11" s="11" t="s">
        <v>34</v>
      </c>
      <c r="D11" s="11" t="str">
        <f t="shared" si="0"/>
        <v>Lorenzo Naldi</v>
      </c>
      <c r="E11" s="12" t="s">
        <v>16</v>
      </c>
      <c r="F11" s="12">
        <v>37</v>
      </c>
      <c r="G11" s="13">
        <v>0.12637731481481482</v>
      </c>
      <c r="H11" s="14">
        <f>IF($E11="M",'2010 Results'!$B$125,IF($E11="F",'2010 Results'!$C$125,0))</f>
        <v>0.08674768518518518</v>
      </c>
      <c r="I11" s="15">
        <f>IF(AND($F11&gt;7,$F11&lt;101,$E11="M"),INDEX('2010 Results'!$B$126:$B$218,$F11-7,1),IF(AND($F11&gt;7,$F11&lt;101,$E11="F"),INDEX('2010 Results'!$C$126:$C$218,$F11-7,1),1))</f>
        <v>0.996</v>
      </c>
      <c r="J11" s="14">
        <f t="shared" si="1"/>
        <v>0.08709606946303733</v>
      </c>
      <c r="K11" s="14">
        <f t="shared" si="2"/>
        <v>0.12587180555555555</v>
      </c>
      <c r="L11" s="16">
        <f t="shared" si="3"/>
        <v>68.91</v>
      </c>
      <c r="N11" s="18"/>
      <c r="O11" s="18"/>
      <c r="P11" s="18"/>
      <c r="Q11" s="18"/>
      <c r="Z11"/>
      <c r="AA11" s="10"/>
    </row>
    <row r="12" spans="1:27" s="9" customFormat="1" ht="15.75" customHeight="1">
      <c r="A12" t="s">
        <v>13</v>
      </c>
      <c r="B12" s="11" t="s">
        <v>35</v>
      </c>
      <c r="C12" s="11" t="s">
        <v>36</v>
      </c>
      <c r="D12" s="11" t="str">
        <f t="shared" si="0"/>
        <v>Alexander Hoerniss</v>
      </c>
      <c r="E12" s="12" t="s">
        <v>16</v>
      </c>
      <c r="F12" s="12">
        <v>39</v>
      </c>
      <c r="G12" s="13">
        <v>0.12841435185185185</v>
      </c>
      <c r="H12" s="14">
        <f>IF($E12="M",'2010 Results'!$B$125,IF($E12="F",'2010 Results'!$C$125,0))</f>
        <v>0.08674768518518518</v>
      </c>
      <c r="I12" s="15">
        <f>IF(AND($F12&gt;7,$F12&lt;101,$E12="M"),INDEX('2010 Results'!$B$126:$B$218,$F12-7,1),IF(AND($F12&gt;7,$F12&lt;101,$E12="F"),INDEX('2010 Results'!$C$126:$C$218,$F12-7,1),1))</f>
        <v>0.984</v>
      </c>
      <c r="J12" s="14">
        <f t="shared" si="1"/>
        <v>0.08815821665161096</v>
      </c>
      <c r="K12" s="14">
        <f t="shared" si="2"/>
        <v>0.12635972222222222</v>
      </c>
      <c r="L12" s="16">
        <f t="shared" si="3"/>
        <v>68.65</v>
      </c>
      <c r="N12" s="18"/>
      <c r="O12" s="18"/>
      <c r="P12" s="18"/>
      <c r="Q12" s="18"/>
      <c r="Z12"/>
      <c r="AA12" s="10"/>
    </row>
    <row r="13" spans="1:27" s="9" customFormat="1" ht="15.75" customHeight="1">
      <c r="A13" t="s">
        <v>13</v>
      </c>
      <c r="B13" s="21" t="s">
        <v>37</v>
      </c>
      <c r="C13" s="22" t="s">
        <v>38</v>
      </c>
      <c r="D13" s="11" t="str">
        <f t="shared" si="0"/>
        <v>david archambeault</v>
      </c>
      <c r="E13" s="23" t="s">
        <v>16</v>
      </c>
      <c r="F13" s="23">
        <v>38</v>
      </c>
      <c r="G13" s="13">
        <v>0.1279976851851852</v>
      </c>
      <c r="H13" s="14">
        <f>IF($E13="M",'2010 Results'!$B$125,IF($E13="F",'2010 Results'!$C$125,0))</f>
        <v>0.08674768518518518</v>
      </c>
      <c r="I13" s="15">
        <f>IF(AND($F13&gt;7,$F13&lt;101,$E13="M"),INDEX('2010 Results'!$B$126:$B$218,$F13-7,1),IF(AND($F13&gt;7,$F13&lt;101,$E13="F"),INDEX('2010 Results'!$C$126:$C$218,$F13-7,1),1))</f>
        <v>0.991</v>
      </c>
      <c r="J13" s="14">
        <f t="shared" si="1"/>
        <v>0.08753550472773479</v>
      </c>
      <c r="K13" s="14">
        <f t="shared" si="2"/>
        <v>0.12684570601851852</v>
      </c>
      <c r="L13" s="16">
        <f t="shared" si="3"/>
        <v>68.38</v>
      </c>
      <c r="N13" s="18"/>
      <c r="O13" s="18"/>
      <c r="P13" s="18"/>
      <c r="Q13" s="18"/>
      <c r="Z13"/>
      <c r="AA13" s="10"/>
    </row>
    <row r="14" spans="1:27" s="9" customFormat="1" ht="15.75" customHeight="1">
      <c r="A14" t="s">
        <v>13</v>
      </c>
      <c r="B14" s="11" t="s">
        <v>39</v>
      </c>
      <c r="C14" s="11" t="s">
        <v>40</v>
      </c>
      <c r="D14" s="11" t="str">
        <f t="shared" si="0"/>
        <v>Steven Abrahamson</v>
      </c>
      <c r="E14" s="12" t="s">
        <v>16</v>
      </c>
      <c r="F14" s="12">
        <v>48</v>
      </c>
      <c r="G14" s="13">
        <v>0.14342592592592593</v>
      </c>
      <c r="H14" s="14">
        <f>IF($E14="M",'2010 Results'!$B$125,IF($E14="F",'2010 Results'!$C$125,0))</f>
        <v>0.08674768518518518</v>
      </c>
      <c r="I14" s="15">
        <f>IF(AND($F14&gt;7,$F14&lt;101,$E14="M"),INDEX('2010 Results'!$B$126:$B$218,$F14-7,1),IF(AND($F14&gt;7,$F14&lt;101,$E14="F"),INDEX('2010 Results'!$C$126:$C$218,$F14-7,1),1))</f>
        <v>0.9118</v>
      </c>
      <c r="J14" s="14">
        <f t="shared" si="1"/>
        <v>0.09513893966350644</v>
      </c>
      <c r="K14" s="14">
        <f t="shared" si="2"/>
        <v>0.13077575925925927</v>
      </c>
      <c r="L14" s="16">
        <f t="shared" si="3"/>
        <v>66.33</v>
      </c>
      <c r="N14" s="18"/>
      <c r="O14" s="18"/>
      <c r="P14" s="18"/>
      <c r="Q14" s="18"/>
      <c r="Z14"/>
      <c r="AA14" s="10"/>
    </row>
    <row r="15" spans="1:27" s="9" customFormat="1" ht="15.75" customHeight="1">
      <c r="A15" t="s">
        <v>13</v>
      </c>
      <c r="B15" s="24" t="s">
        <v>41</v>
      </c>
      <c r="C15" s="24" t="s">
        <v>42</v>
      </c>
      <c r="D15" s="11" t="str">
        <f t="shared" si="0"/>
        <v>Rosario Morretta</v>
      </c>
      <c r="E15" s="25" t="s">
        <v>16</v>
      </c>
      <c r="F15" s="25">
        <v>39</v>
      </c>
      <c r="G15" s="13">
        <v>0.13542824074074075</v>
      </c>
      <c r="H15" s="14">
        <f>IF($E15="M",'2010 Results'!$B$125,IF($E15="F",'2010 Results'!$C$125,0))</f>
        <v>0.08674768518518518</v>
      </c>
      <c r="I15" s="15">
        <f>IF(AND($F15&gt;7,$F15&lt;101,$E15="M"),INDEX('2010 Results'!$B$126:$B$218,$F15-7,1),IF(AND($F15&gt;7,$F15&lt;101,$E15="F"),INDEX('2010 Results'!$C$126:$C$218,$F15-7,1),1))</f>
        <v>0.984</v>
      </c>
      <c r="J15" s="14">
        <f t="shared" si="1"/>
        <v>0.08815821665161096</v>
      </c>
      <c r="K15" s="14">
        <f t="shared" si="2"/>
        <v>0.1332613888888889</v>
      </c>
      <c r="L15" s="16">
        <f t="shared" si="3"/>
        <v>65.09</v>
      </c>
      <c r="M15"/>
      <c r="N15" s="18"/>
      <c r="O15" s="18"/>
      <c r="P15" s="18"/>
      <c r="Q15" s="18"/>
      <c r="Z15"/>
      <c r="AA15" s="10"/>
    </row>
    <row r="16" spans="1:27" s="9" customFormat="1" ht="15.75" customHeight="1">
      <c r="A16" t="s">
        <v>13</v>
      </c>
      <c r="B16" s="11" t="s">
        <v>43</v>
      </c>
      <c r="C16" s="11" t="s">
        <v>44</v>
      </c>
      <c r="D16" s="11" t="str">
        <f t="shared" si="0"/>
        <v>Beth Toussaint</v>
      </c>
      <c r="E16" s="12" t="s">
        <v>45</v>
      </c>
      <c r="F16" s="12">
        <v>39</v>
      </c>
      <c r="G16" s="13">
        <v>0.15068287037037037</v>
      </c>
      <c r="H16" s="14">
        <f>IF($E16="M",'2010 Results'!$B$125,IF($E16="F",'2010 Results'!$C$125,0))</f>
        <v>0.09403935185185186</v>
      </c>
      <c r="I16" s="15">
        <f>IF(AND($F16&gt;7,$F16&lt;101,$E16="M"),INDEX('2010 Results'!$B$126:$B$218,$F16-7,1),IF(AND($F16&gt;7,$F16&lt;101,$E16="F"),INDEX('2010 Results'!$C$126:$C$218,$F16-7,1),1))</f>
        <v>0.9608</v>
      </c>
      <c r="J16" s="14">
        <f t="shared" si="1"/>
        <v>0.09787609476670676</v>
      </c>
      <c r="K16" s="14">
        <f t="shared" si="2"/>
        <v>0.14477610185185186</v>
      </c>
      <c r="L16" s="16">
        <f t="shared" si="3"/>
        <v>64.95</v>
      </c>
      <c r="M16" s="17"/>
      <c r="N16" s="18"/>
      <c r="O16" s="18"/>
      <c r="P16" s="18"/>
      <c r="Q16" s="18"/>
      <c r="Z16"/>
      <c r="AA16" s="10"/>
    </row>
    <row r="17" spans="1:27" s="9" customFormat="1" ht="15.75" customHeight="1">
      <c r="A17" t="s">
        <v>13</v>
      </c>
      <c r="B17" s="21" t="s">
        <v>46</v>
      </c>
      <c r="C17" s="22" t="s">
        <v>47</v>
      </c>
      <c r="D17" s="11" t="str">
        <f t="shared" si="0"/>
        <v>Teal Reeves</v>
      </c>
      <c r="E17" s="23" t="s">
        <v>45</v>
      </c>
      <c r="F17" s="23">
        <v>28</v>
      </c>
      <c r="G17" s="13">
        <v>0.14788194444444444</v>
      </c>
      <c r="H17" s="14">
        <f>IF($E17="M",'2010 Results'!$B$125,IF($E17="F",'2010 Results'!$C$125,0))</f>
        <v>0.09403935185185186</v>
      </c>
      <c r="I17" s="15">
        <f>IF(AND($F17&gt;7,$F17&lt;101,$E17="M"),INDEX('2010 Results'!$B$126:$B$218,$F17-7,1),IF(AND($F17&gt;7,$F17&lt;101,$E17="F"),INDEX('2010 Results'!$C$126:$C$218,$F17-7,1),1))</f>
        <v>1</v>
      </c>
      <c r="J17" s="14">
        <f t="shared" si="1"/>
        <v>0.09403935185185186</v>
      </c>
      <c r="K17" s="14">
        <f t="shared" si="2"/>
        <v>0.14788194444444444</v>
      </c>
      <c r="L17" s="16">
        <f t="shared" si="3"/>
        <v>63.59</v>
      </c>
      <c r="M17" s="17"/>
      <c r="N17" s="18"/>
      <c r="O17" s="18"/>
      <c r="P17" s="18"/>
      <c r="Q17" s="18"/>
      <c r="Z17"/>
      <c r="AA17" s="10"/>
    </row>
    <row r="18" spans="1:27" s="9" customFormat="1" ht="15.75" customHeight="1">
      <c r="A18" t="s">
        <v>13</v>
      </c>
      <c r="B18" s="11" t="s">
        <v>48</v>
      </c>
      <c r="C18" s="11" t="s">
        <v>49</v>
      </c>
      <c r="D18" s="11" t="str">
        <f t="shared" si="0"/>
        <v>Kathryn Martin</v>
      </c>
      <c r="E18" s="12" t="s">
        <v>45</v>
      </c>
      <c r="F18" s="12">
        <v>26</v>
      </c>
      <c r="G18" s="13">
        <v>0.15126157407407406</v>
      </c>
      <c r="H18" s="14">
        <f>IF($E18="M",'2010 Results'!$B$125,IF($E18="F",'2010 Results'!$C$125,0))</f>
        <v>0.09403935185185186</v>
      </c>
      <c r="I18" s="15">
        <f>IF(AND($F18&gt;7,$F18&lt;101,$E18="M"),INDEX('2010 Results'!$B$126:$B$218,$F18-7,1),IF(AND($F18&gt;7,$F18&lt;101,$E18="F"),INDEX('2010 Results'!$C$126:$C$218,$F18-7,1),1))</f>
        <v>1</v>
      </c>
      <c r="J18" s="14">
        <f t="shared" si="1"/>
        <v>0.09403935185185186</v>
      </c>
      <c r="K18" s="14">
        <f t="shared" si="2"/>
        <v>0.15126157407407406</v>
      </c>
      <c r="L18" s="16">
        <f t="shared" si="3"/>
        <v>62.17</v>
      </c>
      <c r="M18" s="17"/>
      <c r="N18" s="18"/>
      <c r="O18" s="18"/>
      <c r="P18" s="18"/>
      <c r="Q18" s="18"/>
      <c r="Z18"/>
      <c r="AA18" s="10"/>
    </row>
    <row r="19" spans="1:27" s="9" customFormat="1" ht="15.75" customHeight="1">
      <c r="A19" t="s">
        <v>13</v>
      </c>
      <c r="B19" s="11" t="s">
        <v>50</v>
      </c>
      <c r="C19" s="11" t="s">
        <v>51</v>
      </c>
      <c r="D19" s="11" t="str">
        <f t="shared" si="0"/>
        <v>Timothy O'Donnell</v>
      </c>
      <c r="E19" s="12" t="s">
        <v>16</v>
      </c>
      <c r="F19" s="12">
        <v>46</v>
      </c>
      <c r="G19" s="13">
        <v>0.1526273148148148</v>
      </c>
      <c r="H19" s="14">
        <f>IF($E19="M",'2010 Results'!$B$125,IF($E19="F",'2010 Results'!$C$125,0))</f>
        <v>0.08674768518518518</v>
      </c>
      <c r="I19" s="15">
        <f>IF(AND($F19&gt;7,$F19&lt;101,$E19="M"),INDEX('2010 Results'!$B$126:$B$218,$F19-7,1),IF(AND($F19&gt;7,$F19&lt;101,$E19="F"),INDEX('2010 Results'!$C$126:$C$218,$F19-7,1),1))</f>
        <v>0.9278</v>
      </c>
      <c r="J19" s="14">
        <f t="shared" si="1"/>
        <v>0.093498259522726</v>
      </c>
      <c r="K19" s="14">
        <f t="shared" si="2"/>
        <v>0.14160762268518517</v>
      </c>
      <c r="L19" s="16">
        <f t="shared" si="3"/>
        <v>61.25</v>
      </c>
      <c r="M19"/>
      <c r="N19" s="18"/>
      <c r="O19" s="18"/>
      <c r="P19" s="18"/>
      <c r="Q19" s="18"/>
      <c r="Z19"/>
      <c r="AA19" s="10"/>
    </row>
    <row r="20" spans="1:27" s="9" customFormat="1" ht="15.75" customHeight="1">
      <c r="A20" t="s">
        <v>52</v>
      </c>
      <c r="B20" s="11" t="s">
        <v>53</v>
      </c>
      <c r="C20" s="11" t="s">
        <v>54</v>
      </c>
      <c r="D20" s="11" t="str">
        <f t="shared" si="0"/>
        <v>Henry Gleisberg</v>
      </c>
      <c r="E20" s="1" t="s">
        <v>16</v>
      </c>
      <c r="F20">
        <v>53</v>
      </c>
      <c r="G20" s="13">
        <v>0.12226851851851851</v>
      </c>
      <c r="H20" s="14">
        <f>IF($E20="M",'2010 Results'!$B$125,IF($E20="F",'2010 Results'!$C$125,0))</f>
        <v>0.08674768518518518</v>
      </c>
      <c r="I20" s="15">
        <f>IF(AND($F20&gt;7,$F20&lt;101,$E20="M"),INDEX('2010 Results'!$B$126:$B$218,$F20-7,1),IF(AND($F20&gt;7,$F20&lt;101,$E20="F"),INDEX('2010 Results'!$C$126:$C$218,$F20-7,1),1))</f>
        <v>0.8717</v>
      </c>
      <c r="J20" s="14">
        <f t="shared" si="1"/>
        <v>0.09951552734333506</v>
      </c>
      <c r="K20" s="14">
        <f t="shared" si="2"/>
        <v>0.10658146759259259</v>
      </c>
      <c r="L20" s="16">
        <f t="shared" si="3"/>
        <v>81.39</v>
      </c>
      <c r="M20" s="17">
        <f>SUM(L20:L23)</f>
        <v>300.01</v>
      </c>
      <c r="N20" s="18"/>
      <c r="O20" s="18"/>
      <c r="P20" s="18"/>
      <c r="Q20" s="18"/>
      <c r="Z20"/>
      <c r="AA20" s="10"/>
    </row>
    <row r="21" spans="1:27" s="9" customFormat="1" ht="15.75" customHeight="1">
      <c r="A21" t="s">
        <v>52</v>
      </c>
      <c r="B21" s="11" t="s">
        <v>55</v>
      </c>
      <c r="C21" s="11" t="s">
        <v>56</v>
      </c>
      <c r="D21" s="11" t="str">
        <f t="shared" si="0"/>
        <v>Kate Dart</v>
      </c>
      <c r="E21" s="1" t="s">
        <v>45</v>
      </c>
      <c r="F21">
        <v>30</v>
      </c>
      <c r="G21" s="13">
        <v>0.12458333333333334</v>
      </c>
      <c r="H21" s="14">
        <f>IF($E21="M",'2010 Results'!$B$125,IF($E21="F",'2010 Results'!$C$125,0))</f>
        <v>0.09403935185185186</v>
      </c>
      <c r="I21" s="15">
        <f>IF(AND($F21&gt;7,$F21&lt;101,$E21="M"),INDEX('2010 Results'!$B$126:$B$218,$F21-7,1),IF(AND($F21&gt;7,$F21&lt;101,$E21="F"),INDEX('2010 Results'!$C$126:$C$218,$F21-7,1),1))</f>
        <v>0.9996</v>
      </c>
      <c r="J21" s="14">
        <f t="shared" si="1"/>
        <v>0.09407698264490982</v>
      </c>
      <c r="K21" s="14">
        <f t="shared" si="2"/>
        <v>0.1245335</v>
      </c>
      <c r="L21" s="16">
        <f t="shared" si="3"/>
        <v>75.51</v>
      </c>
      <c r="M21"/>
      <c r="N21" s="18"/>
      <c r="O21" s="18"/>
      <c r="P21" s="18"/>
      <c r="Q21" s="18"/>
      <c r="Z21"/>
      <c r="AA21" s="10"/>
    </row>
    <row r="22" spans="1:27" s="9" customFormat="1" ht="15.75" customHeight="1">
      <c r="A22" t="s">
        <v>52</v>
      </c>
      <c r="B22" s="11" t="s">
        <v>57</v>
      </c>
      <c r="C22" s="11" t="s">
        <v>58</v>
      </c>
      <c r="D22" s="11" t="str">
        <f t="shared" si="0"/>
        <v>Sunny Fitzgerald</v>
      </c>
      <c r="E22" s="1" t="s">
        <v>45</v>
      </c>
      <c r="F22">
        <v>54</v>
      </c>
      <c r="G22" s="13">
        <v>0.15935185185185186</v>
      </c>
      <c r="H22" s="14">
        <f>IF($E22="M",'2010 Results'!$B$125,IF($E22="F",'2010 Results'!$C$125,0))</f>
        <v>0.09403935185185186</v>
      </c>
      <c r="I22" s="15">
        <f>IF(AND($F22&gt;7,$F22&lt;101,$E22="M"),INDEX('2010 Results'!$B$126:$B$218,$F22-7,1),IF(AND($F22&gt;7,$F22&lt;101,$E22="F"),INDEX('2010 Results'!$C$126:$C$218,$F22-7,1),1))</f>
        <v>0.8033</v>
      </c>
      <c r="J22" s="14">
        <f t="shared" si="1"/>
        <v>0.11706629136294268</v>
      </c>
      <c r="K22" s="14">
        <f t="shared" si="2"/>
        <v>0.1280073425925926</v>
      </c>
      <c r="L22" s="16">
        <f t="shared" si="3"/>
        <v>73.46</v>
      </c>
      <c r="M22"/>
      <c r="N22" s="18"/>
      <c r="O22" s="18"/>
      <c r="P22" s="18"/>
      <c r="Q22" s="18"/>
      <c r="Z22"/>
      <c r="AA22" s="10"/>
    </row>
    <row r="23" spans="1:27" s="9" customFormat="1" ht="15.75" customHeight="1">
      <c r="A23" t="s">
        <v>52</v>
      </c>
      <c r="B23" s="11" t="s">
        <v>59</v>
      </c>
      <c r="C23" s="11" t="s">
        <v>60</v>
      </c>
      <c r="D23" s="11" t="str">
        <f t="shared" si="0"/>
        <v>Jessica Karlsson</v>
      </c>
      <c r="E23" s="1" t="s">
        <v>45</v>
      </c>
      <c r="F23">
        <v>27</v>
      </c>
      <c r="G23" s="13">
        <v>0.135</v>
      </c>
      <c r="H23" s="14">
        <f>IF($E23="M",'2010 Results'!$B$125,IF($E23="F",'2010 Results'!$C$125,0))</f>
        <v>0.09403935185185186</v>
      </c>
      <c r="I23" s="15">
        <f>IF(AND($F23&gt;7,$F23&lt;101,$E23="M"),INDEX('2010 Results'!$B$126:$B$218,$F23-7,1),IF(AND($F23&gt;7,$F23&lt;101,$E23="F"),INDEX('2010 Results'!$C$126:$C$218,$F23-7,1),1))</f>
        <v>1</v>
      </c>
      <c r="J23" s="14">
        <f t="shared" si="1"/>
        <v>0.09403935185185186</v>
      </c>
      <c r="K23" s="14">
        <f t="shared" si="2"/>
        <v>0.135</v>
      </c>
      <c r="L23" s="16">
        <f t="shared" si="3"/>
        <v>69.65</v>
      </c>
      <c r="M23"/>
      <c r="N23" s="18"/>
      <c r="O23" s="18"/>
      <c r="P23" s="18"/>
      <c r="Q23" s="18"/>
      <c r="Z23"/>
      <c r="AA23" s="10"/>
    </row>
    <row r="24" spans="1:27" s="9" customFormat="1" ht="15.75" customHeight="1">
      <c r="A24" t="s">
        <v>52</v>
      </c>
      <c r="B24" s="26" t="s">
        <v>61</v>
      </c>
      <c r="C24" s="26" t="s">
        <v>62</v>
      </c>
      <c r="D24" s="11" t="str">
        <f t="shared" si="0"/>
        <v>Jeffrey Roth</v>
      </c>
      <c r="E24" s="12" t="s">
        <v>16</v>
      </c>
      <c r="F24" s="12">
        <v>35</v>
      </c>
      <c r="G24" s="13">
        <v>0.12489583333333333</v>
      </c>
      <c r="H24" s="14">
        <f>IF($E24="M",'2010 Results'!$B$125,IF($E24="F",'2010 Results'!$C$125,0))</f>
        <v>0.08674768518518518</v>
      </c>
      <c r="I24" s="15">
        <f>IF(AND($F24&gt;7,$F24&lt;101,$E24="M"),INDEX('2010 Results'!$B$126:$B$218,$F24-7,1),IF(AND($F24&gt;7,$F24&lt;101,$E24="F"),INDEX('2010 Results'!$C$126:$C$218,$F24-7,1),1))</f>
        <v>1</v>
      </c>
      <c r="J24" s="14">
        <f t="shared" si="1"/>
        <v>0.08674768518518518</v>
      </c>
      <c r="K24" s="14">
        <f t="shared" si="2"/>
        <v>0.12489583333333333</v>
      </c>
      <c r="L24" s="16">
        <f t="shared" si="3"/>
        <v>69.45</v>
      </c>
      <c r="M24"/>
      <c r="N24" s="18"/>
      <c r="O24" s="18"/>
      <c r="P24" s="18"/>
      <c r="Q24" s="18"/>
      <c r="Z24"/>
      <c r="AA24" s="10"/>
    </row>
    <row r="25" spans="1:27" s="9" customFormat="1" ht="15.75" customHeight="1">
      <c r="A25" t="s">
        <v>52</v>
      </c>
      <c r="B25" s="11" t="s">
        <v>63</v>
      </c>
      <c r="C25" s="11" t="s">
        <v>64</v>
      </c>
      <c r="D25" s="11" t="str">
        <f t="shared" si="0"/>
        <v>Conrad Fernandes</v>
      </c>
      <c r="E25" s="1" t="s">
        <v>16</v>
      </c>
      <c r="F25">
        <v>42</v>
      </c>
      <c r="G25" s="13">
        <v>0.13113425925925926</v>
      </c>
      <c r="H25" s="14">
        <f>IF($E25="M",'2010 Results'!$B$125,IF($E25="F",'2010 Results'!$C$125,0))</f>
        <v>0.08674768518518518</v>
      </c>
      <c r="I25" s="15">
        <f>IF(AND($F25&gt;7,$F25&lt;101,$E25="M"),INDEX('2010 Results'!$B$126:$B$218,$F25-7,1),IF(AND($F25&gt;7,$F25&lt;101,$E25="F"),INDEX('2010 Results'!$C$126:$C$218,$F25-7,1),1))</f>
        <v>0.9599</v>
      </c>
      <c r="J25" s="14">
        <f t="shared" si="1"/>
        <v>0.09037158577475277</v>
      </c>
      <c r="K25" s="14">
        <f t="shared" si="2"/>
        <v>0.12587577546296297</v>
      </c>
      <c r="L25" s="16">
        <f t="shared" si="3"/>
        <v>68.91</v>
      </c>
      <c r="M25"/>
      <c r="N25" s="18"/>
      <c r="O25" s="18"/>
      <c r="P25" s="18"/>
      <c r="Q25" s="18"/>
      <c r="Z25"/>
      <c r="AA25" s="10"/>
    </row>
    <row r="26" spans="1:27" s="9" customFormat="1" ht="15.75" customHeight="1">
      <c r="A26" t="s">
        <v>52</v>
      </c>
      <c r="B26" s="11" t="s">
        <v>65</v>
      </c>
      <c r="C26" s="11" t="s">
        <v>66</v>
      </c>
      <c r="D26" s="11" t="str">
        <f t="shared" si="0"/>
        <v>Paul Basola</v>
      </c>
      <c r="E26" s="1" t="s">
        <v>16</v>
      </c>
      <c r="F26">
        <v>42</v>
      </c>
      <c r="G26" s="13">
        <v>0.13365740740740742</v>
      </c>
      <c r="H26" s="14">
        <f>IF($E26="M",'2010 Results'!$B$125,IF($E26="F",'2010 Results'!$C$125,0))</f>
        <v>0.08674768518518518</v>
      </c>
      <c r="I26" s="15">
        <f>IF(AND($F26&gt;7,$F26&lt;101,$E26="M"),INDEX('2010 Results'!$B$126:$B$218,$F26-7,1),IF(AND($F26&gt;7,$F26&lt;101,$E26="F"),INDEX('2010 Results'!$C$126:$C$218,$F26-7,1),1))</f>
        <v>0.9599</v>
      </c>
      <c r="J26" s="14">
        <f t="shared" si="1"/>
        <v>0.09037158577475277</v>
      </c>
      <c r="K26" s="14">
        <f t="shared" si="2"/>
        <v>0.1282977453703704</v>
      </c>
      <c r="L26" s="16">
        <f t="shared" si="3"/>
        <v>67.61</v>
      </c>
      <c r="M26"/>
      <c r="N26" s="18"/>
      <c r="O26" s="18"/>
      <c r="P26" s="18"/>
      <c r="Q26" s="18"/>
      <c r="Z26"/>
      <c r="AA26" s="10"/>
    </row>
    <row r="27" spans="1:27" s="9" customFormat="1" ht="15.75" customHeight="1">
      <c r="A27" t="s">
        <v>52</v>
      </c>
      <c r="B27" s="11" t="s">
        <v>67</v>
      </c>
      <c r="C27" s="11" t="s">
        <v>68</v>
      </c>
      <c r="D27" s="11" t="str">
        <f t="shared" si="0"/>
        <v>Thomas Inskeep</v>
      </c>
      <c r="E27" s="1" t="s">
        <v>16</v>
      </c>
      <c r="F27">
        <v>55</v>
      </c>
      <c r="G27" s="13">
        <v>0.15269675925925927</v>
      </c>
      <c r="H27" s="14">
        <f>IF($E27="M",'2010 Results'!$B$125,IF($E27="F",'2010 Results'!$C$125,0))</f>
        <v>0.08674768518518518</v>
      </c>
      <c r="I27" s="15">
        <f>IF(AND($F27&gt;7,$F27&lt;101,$E27="M"),INDEX('2010 Results'!$B$126:$B$218,$F27-7,1),IF(AND($F27&gt;7,$F27&lt;101,$E27="F"),INDEX('2010 Results'!$C$126:$C$218,$F27-7,1),1))</f>
        <v>0.8556</v>
      </c>
      <c r="J27" s="14">
        <f t="shared" si="1"/>
        <v>0.10138813135248384</v>
      </c>
      <c r="K27" s="14">
        <f t="shared" si="2"/>
        <v>0.13064734722222224</v>
      </c>
      <c r="L27" s="16">
        <f t="shared" si="3"/>
        <v>66.39</v>
      </c>
      <c r="M27"/>
      <c r="N27" s="18"/>
      <c r="O27" s="18"/>
      <c r="P27" s="18"/>
      <c r="Q27" s="18"/>
      <c r="Z27"/>
      <c r="AA27" s="10"/>
    </row>
    <row r="28" spans="1:27" s="9" customFormat="1" ht="15.75" customHeight="1">
      <c r="A28" t="s">
        <v>52</v>
      </c>
      <c r="B28" s="11" t="s">
        <v>69</v>
      </c>
      <c r="C28" s="11" t="s">
        <v>70</v>
      </c>
      <c r="D28" s="11" t="str">
        <f t="shared" si="0"/>
        <v>Jeff Furr</v>
      </c>
      <c r="E28" s="1" t="s">
        <v>16</v>
      </c>
      <c r="F28">
        <v>37</v>
      </c>
      <c r="G28" s="13">
        <v>0.1325462962962963</v>
      </c>
      <c r="H28" s="14">
        <f>IF($E28="M",'2010 Results'!$B$125,IF($E28="F",'2010 Results'!$C$125,0))</f>
        <v>0.08674768518518518</v>
      </c>
      <c r="I28" s="15">
        <f>IF(AND($F28&gt;7,$F28&lt;101,$E28="M"),INDEX('2010 Results'!$B$126:$B$218,$F28-7,1),IF(AND($F28&gt;7,$F28&lt;101,$E28="F"),INDEX('2010 Results'!$C$126:$C$218,$F28-7,1),1))</f>
        <v>0.996</v>
      </c>
      <c r="J28" s="14">
        <f t="shared" si="1"/>
        <v>0.08709606946303733</v>
      </c>
      <c r="K28" s="14">
        <f t="shared" si="2"/>
        <v>0.1320161111111111</v>
      </c>
      <c r="L28" s="16">
        <f t="shared" si="3"/>
        <v>65.7</v>
      </c>
      <c r="M28"/>
      <c r="N28" s="18"/>
      <c r="O28" s="18"/>
      <c r="P28" s="18"/>
      <c r="Q28" s="18"/>
      <c r="Z28"/>
      <c r="AA28" s="10"/>
    </row>
    <row r="29" spans="1:27" s="9" customFormat="1" ht="15.75" customHeight="1">
      <c r="A29" s="22" t="s">
        <v>52</v>
      </c>
      <c r="B29" s="21" t="s">
        <v>71</v>
      </c>
      <c r="C29" s="21" t="s">
        <v>72</v>
      </c>
      <c r="D29" s="11" t="str">
        <f t="shared" si="0"/>
        <v>Matthew Tebbe</v>
      </c>
      <c r="E29" s="23" t="s">
        <v>16</v>
      </c>
      <c r="F29" s="23">
        <v>33</v>
      </c>
      <c r="G29" s="13">
        <v>0.1376388888888889</v>
      </c>
      <c r="H29" s="14">
        <f>IF($E29="M",'2010 Results'!$B$125,IF($E29="F",'2010 Results'!$C$125,0))</f>
        <v>0.08674768518518518</v>
      </c>
      <c r="I29" s="15">
        <f>IF(AND($F29&gt;7,$F29&lt;101,$E29="M"),INDEX('2010 Results'!$B$126:$B$218,$F29-7,1),IF(AND($F29&gt;7,$F29&lt;101,$E29="F"),INDEX('2010 Results'!$C$126:$C$218,$F29-7,1),1))</f>
        <v>1</v>
      </c>
      <c r="J29" s="14">
        <f t="shared" si="1"/>
        <v>0.08674768518518518</v>
      </c>
      <c r="K29" s="14">
        <f t="shared" si="2"/>
        <v>0.1376388888888889</v>
      </c>
      <c r="L29" s="16">
        <f t="shared" si="3"/>
        <v>63.02</v>
      </c>
      <c r="M29"/>
      <c r="N29" s="18"/>
      <c r="O29" s="18"/>
      <c r="P29" s="18"/>
      <c r="Q29" s="18"/>
      <c r="Z29"/>
      <c r="AA29" s="10"/>
    </row>
    <row r="30" spans="1:27" s="9" customFormat="1" ht="15.75" customHeight="1">
      <c r="A30" t="s">
        <v>52</v>
      </c>
      <c r="B30" s="11" t="s">
        <v>73</v>
      </c>
      <c r="C30" s="11" t="s">
        <v>74</v>
      </c>
      <c r="D30" s="11" t="str">
        <f t="shared" si="0"/>
        <v>Marshall Contino</v>
      </c>
      <c r="E30" s="1" t="s">
        <v>16</v>
      </c>
      <c r="F30">
        <v>39</v>
      </c>
      <c r="G30" s="13">
        <v>0.14302083333333335</v>
      </c>
      <c r="H30" s="14">
        <f>IF($E30="M",'2010 Results'!$B$125,IF($E30="F",'2010 Results'!$C$125,0))</f>
        <v>0.08674768518518518</v>
      </c>
      <c r="I30" s="15">
        <f>IF(AND($F30&gt;7,$F30&lt;101,$E30="M"),INDEX('2010 Results'!$B$126:$B$218,$F30-7,1),IF(AND($F30&gt;7,$F30&lt;101,$E30="F"),INDEX('2010 Results'!$C$126:$C$218,$F30-7,1),1))</f>
        <v>0.984</v>
      </c>
      <c r="J30" s="14">
        <f t="shared" si="1"/>
        <v>0.08815821665161096</v>
      </c>
      <c r="K30" s="14">
        <f t="shared" si="2"/>
        <v>0.1407325</v>
      </c>
      <c r="L30" s="16">
        <f t="shared" si="3"/>
        <v>61.64</v>
      </c>
      <c r="M30"/>
      <c r="N30" s="18"/>
      <c r="O30" s="18"/>
      <c r="P30" s="18"/>
      <c r="Q30" s="18"/>
      <c r="Z30"/>
      <c r="AA30" s="10"/>
    </row>
    <row r="31" spans="1:27" s="9" customFormat="1" ht="15.75" customHeight="1">
      <c r="A31" t="s">
        <v>52</v>
      </c>
      <c r="B31" s="11" t="s">
        <v>75</v>
      </c>
      <c r="C31" s="11" t="s">
        <v>76</v>
      </c>
      <c r="D31" s="11" t="str">
        <f t="shared" si="0"/>
        <v>Benjamin Richter</v>
      </c>
      <c r="E31" s="1" t="s">
        <v>16</v>
      </c>
      <c r="F31">
        <v>53</v>
      </c>
      <c r="G31" s="13">
        <v>0.16386574074074076</v>
      </c>
      <c r="H31" s="14">
        <f>IF($E31="M",'2010 Results'!$B$125,IF($E31="F",'2010 Results'!$C$125,0))</f>
        <v>0.08674768518518518</v>
      </c>
      <c r="I31" s="15">
        <f>IF(AND($F31&gt;7,$F31&lt;101,$E31="M"),INDEX('2010 Results'!$B$126:$B$218,$F31-7,1),IF(AND($F31&gt;7,$F31&lt;101,$E31="F"),INDEX('2010 Results'!$C$126:$C$218,$F31-7,1),1))</f>
        <v>0.8717</v>
      </c>
      <c r="J31" s="14">
        <f t="shared" si="1"/>
        <v>0.09951552734333506</v>
      </c>
      <c r="K31" s="14">
        <f t="shared" si="2"/>
        <v>0.14284176620370373</v>
      </c>
      <c r="L31" s="16">
        <f t="shared" si="3"/>
        <v>60.72</v>
      </c>
      <c r="M31"/>
      <c r="N31" s="18"/>
      <c r="O31" s="18"/>
      <c r="P31" s="18"/>
      <c r="Q31" s="18"/>
      <c r="Z31"/>
      <c r="AA31" s="10"/>
    </row>
    <row r="32" spans="1:27" s="9" customFormat="1" ht="15.75" customHeight="1">
      <c r="A32" t="s">
        <v>52</v>
      </c>
      <c r="B32" t="s">
        <v>77</v>
      </c>
      <c r="C32" t="s">
        <v>46</v>
      </c>
      <c r="D32" s="11" t="str">
        <f t="shared" si="0"/>
        <v>John Teal</v>
      </c>
      <c r="E32" s="1" t="s">
        <v>16</v>
      </c>
      <c r="F32" s="1">
        <v>32</v>
      </c>
      <c r="G32" s="13">
        <v>0.14466435185185186</v>
      </c>
      <c r="H32" s="14">
        <f>IF($E32="M",'2010 Results'!$B$125,IF($E32="F",'2010 Results'!$C$125,0))</f>
        <v>0.08674768518518518</v>
      </c>
      <c r="I32" s="15">
        <f>IF(AND($F32&gt;7,$F32&lt;101,$E32="M"),INDEX('2010 Results'!$B$126:$B$218,$F32-7,1),IF(AND($F32&gt;7,$F32&lt;101,$E32="F"),INDEX('2010 Results'!$C$126:$C$218,$F32-7,1),1))</f>
        <v>1</v>
      </c>
      <c r="J32" s="14">
        <f t="shared" si="1"/>
        <v>0.08674768518518518</v>
      </c>
      <c r="K32" s="14">
        <f t="shared" si="2"/>
        <v>0.14466435185185186</v>
      </c>
      <c r="L32" s="16">
        <f t="shared" si="3"/>
        <v>59.96</v>
      </c>
      <c r="M32"/>
      <c r="N32" s="18"/>
      <c r="O32" s="18"/>
      <c r="P32" s="18"/>
      <c r="Q32" s="18"/>
      <c r="Z32"/>
      <c r="AA32" s="10"/>
    </row>
    <row r="33" spans="1:27" s="9" customFormat="1" ht="15.75" customHeight="1">
      <c r="A33" t="s">
        <v>52</v>
      </c>
      <c r="B33" s="11" t="s">
        <v>78</v>
      </c>
      <c r="C33" s="11" t="s">
        <v>79</v>
      </c>
      <c r="D33" s="11" t="str">
        <f t="shared" si="0"/>
        <v>Keith Grimes</v>
      </c>
      <c r="E33" s="1" t="s">
        <v>16</v>
      </c>
      <c r="F33">
        <v>39</v>
      </c>
      <c r="G33" s="13">
        <v>0.14886574074074074</v>
      </c>
      <c r="H33" s="14">
        <f>IF($E33="M",'2010 Results'!$B$125,IF($E33="F",'2010 Results'!$C$125,0))</f>
        <v>0.08674768518518518</v>
      </c>
      <c r="I33" s="15">
        <f>IF(AND($F33&gt;7,$F33&lt;101,$E33="M"),INDEX('2010 Results'!$B$126:$B$218,$F33-7,1),IF(AND($F33&gt;7,$F33&lt;101,$E33="F"),INDEX('2010 Results'!$C$126:$C$218,$F33-7,1),1))</f>
        <v>0.984</v>
      </c>
      <c r="J33" s="14">
        <f t="shared" si="1"/>
        <v>0.08815821665161096</v>
      </c>
      <c r="K33" s="14">
        <f t="shared" si="2"/>
        <v>0.14648388888888889</v>
      </c>
      <c r="L33" s="16">
        <f t="shared" si="3"/>
        <v>59.21</v>
      </c>
      <c r="M33"/>
      <c r="N33" s="18"/>
      <c r="O33" s="18"/>
      <c r="P33" s="18"/>
      <c r="Q33" s="18"/>
      <c r="Z33"/>
      <c r="AA33" s="10"/>
    </row>
    <row r="34" spans="1:27" s="9" customFormat="1" ht="15.75" customHeight="1">
      <c r="A34" t="s">
        <v>52</v>
      </c>
      <c r="B34" s="11" t="s">
        <v>80</v>
      </c>
      <c r="C34" s="11" t="s">
        <v>81</v>
      </c>
      <c r="D34" s="11" t="str">
        <f aca="true" t="shared" si="4" ref="D34:D65">B34&amp;" "&amp;C34</f>
        <v>Zach Johnson</v>
      </c>
      <c r="E34" s="1" t="s">
        <v>16</v>
      </c>
      <c r="F34">
        <v>30</v>
      </c>
      <c r="G34" s="13">
        <v>0.14940972222222224</v>
      </c>
      <c r="H34" s="14">
        <f>IF($E34="M",'2010 Results'!$B$125,IF($E34="F",'2010 Results'!$C$125,0))</f>
        <v>0.08674768518518518</v>
      </c>
      <c r="I34" s="15">
        <f>IF(AND($F34&gt;7,$F34&lt;101,$E34="M"),INDEX('2010 Results'!$B$126:$B$218,$F34-7,1),IF(AND($F34&gt;7,$F34&lt;101,$E34="F"),INDEX('2010 Results'!$C$126:$C$218,$F34-7,1),1))</f>
        <v>1</v>
      </c>
      <c r="J34" s="14">
        <f aca="true" t="shared" si="5" ref="J34:J65">IF($I34=0,0,$H34/$I34)</f>
        <v>0.08674768518518518</v>
      </c>
      <c r="K34" s="14">
        <f aca="true" t="shared" si="6" ref="K34:K65">IF($G34=0,0,$G34*$I34)</f>
        <v>0.14940972222222224</v>
      </c>
      <c r="L34" s="16">
        <f aca="true" t="shared" si="7" ref="L34:L65">IF($G34=0,0,TRUNC(10000*$J34/$G34)/100)</f>
        <v>58.06</v>
      </c>
      <c r="M34"/>
      <c r="N34" s="18"/>
      <c r="O34" s="18"/>
      <c r="P34" s="18"/>
      <c r="Q34" s="18"/>
      <c r="Z34"/>
      <c r="AA34" s="10"/>
    </row>
    <row r="35" spans="1:27" s="9" customFormat="1" ht="15.75" customHeight="1">
      <c r="A35" t="s">
        <v>52</v>
      </c>
      <c r="B35" t="s">
        <v>82</v>
      </c>
      <c r="C35" t="s">
        <v>83</v>
      </c>
      <c r="D35" s="11" t="str">
        <f t="shared" si="4"/>
        <v>Natalya Safronova</v>
      </c>
      <c r="E35" s="1" t="s">
        <v>45</v>
      </c>
      <c r="F35" s="1">
        <v>24</v>
      </c>
      <c r="G35" s="13">
        <v>0.16754629629629628</v>
      </c>
      <c r="H35" s="14">
        <f>IF($E35="M",'2010 Results'!$B$125,IF($E35="F",'2010 Results'!$C$125,0))</f>
        <v>0.09403935185185186</v>
      </c>
      <c r="I35" s="15">
        <f>IF(AND($F35&gt;7,$F35&lt;101,$E35="M"),INDEX('2010 Results'!$B$126:$B$218,$F35-7,1),IF(AND($F35&gt;7,$F35&lt;101,$E35="F"),INDEX('2010 Results'!$C$126:$C$218,$F35-7,1),1))</f>
        <v>1</v>
      </c>
      <c r="J35" s="14">
        <f t="shared" si="5"/>
        <v>0.09403935185185186</v>
      </c>
      <c r="K35" s="14">
        <f t="shared" si="6"/>
        <v>0.16754629629629628</v>
      </c>
      <c r="L35" s="16">
        <f t="shared" si="7"/>
        <v>56.12</v>
      </c>
      <c r="M35"/>
      <c r="N35" s="18"/>
      <c r="O35" s="18"/>
      <c r="P35" s="18"/>
      <c r="Q35" s="18"/>
      <c r="Z35"/>
      <c r="AA35" s="10"/>
    </row>
    <row r="36" spans="1:27" s="9" customFormat="1" ht="15.75" customHeight="1">
      <c r="A36" t="s">
        <v>52</v>
      </c>
      <c r="B36" s="11" t="s">
        <v>84</v>
      </c>
      <c r="C36" s="11" t="s">
        <v>85</v>
      </c>
      <c r="D36" s="11" t="str">
        <f t="shared" si="4"/>
        <v>Heidi Hiller</v>
      </c>
      <c r="E36" s="1" t="s">
        <v>45</v>
      </c>
      <c r="F36">
        <v>26</v>
      </c>
      <c r="G36" s="13">
        <v>0.1706712962962963</v>
      </c>
      <c r="H36" s="14">
        <f>IF($E36="M",'2010 Results'!$B$125,IF($E36="F",'2010 Results'!$C$125,0))</f>
        <v>0.09403935185185186</v>
      </c>
      <c r="I36" s="15">
        <f>IF(AND($F36&gt;7,$F36&lt;101,$E36="M"),INDEX('2010 Results'!$B$126:$B$218,$F36-7,1),IF(AND($F36&gt;7,$F36&lt;101,$E36="F"),INDEX('2010 Results'!$C$126:$C$218,$F36-7,1),1))</f>
        <v>1</v>
      </c>
      <c r="J36" s="14">
        <f t="shared" si="5"/>
        <v>0.09403935185185186</v>
      </c>
      <c r="K36" s="14">
        <f t="shared" si="6"/>
        <v>0.1706712962962963</v>
      </c>
      <c r="L36" s="16">
        <f t="shared" si="7"/>
        <v>55.09</v>
      </c>
      <c r="M36"/>
      <c r="N36" s="18"/>
      <c r="O36" s="18"/>
      <c r="P36" s="18"/>
      <c r="Q36" s="18"/>
      <c r="Z36"/>
      <c r="AA36" s="10"/>
    </row>
    <row r="37" spans="1:27" s="9" customFormat="1" ht="15.75" customHeight="1">
      <c r="A37" t="s">
        <v>52</v>
      </c>
      <c r="B37" t="s">
        <v>86</v>
      </c>
      <c r="C37" t="s">
        <v>87</v>
      </c>
      <c r="D37" s="11" t="str">
        <f t="shared" si="4"/>
        <v>Marie Sandrock</v>
      </c>
      <c r="E37" s="1" t="s">
        <v>45</v>
      </c>
      <c r="F37" s="1">
        <v>38</v>
      </c>
      <c r="G37" s="13">
        <v>0.17679398148148148</v>
      </c>
      <c r="H37" s="14">
        <f>IF($E37="M",'2010 Results'!$B$125,IF($E37="F",'2010 Results'!$C$125,0))</f>
        <v>0.09403935185185186</v>
      </c>
      <c r="I37" s="15">
        <f>IF(AND($F37&gt;7,$F37&lt;101,$E37="M"),INDEX('2010 Results'!$B$126:$B$218,$F37-7,1),IF(AND($F37&gt;7,$F37&lt;101,$E37="F"),INDEX('2010 Results'!$C$126:$C$218,$F37-7,1),1))</f>
        <v>0.9682</v>
      </c>
      <c r="J37" s="14">
        <f t="shared" si="5"/>
        <v>0.09712802298270178</v>
      </c>
      <c r="K37" s="14">
        <f t="shared" si="6"/>
        <v>0.17117193287037036</v>
      </c>
      <c r="L37" s="16">
        <f t="shared" si="7"/>
        <v>54.93</v>
      </c>
      <c r="M37"/>
      <c r="N37" s="18"/>
      <c r="O37" s="18"/>
      <c r="P37" s="18"/>
      <c r="Q37" s="18"/>
      <c r="Z37"/>
      <c r="AA37" s="10"/>
    </row>
    <row r="38" spans="1:27" s="9" customFormat="1" ht="15.75" customHeight="1">
      <c r="A38" t="s">
        <v>52</v>
      </c>
      <c r="B38" s="11" t="s">
        <v>88</v>
      </c>
      <c r="C38" s="11" t="s">
        <v>89</v>
      </c>
      <c r="D38" s="11" t="str">
        <f t="shared" si="4"/>
        <v>Dennis Gibson</v>
      </c>
      <c r="E38" s="1" t="s">
        <v>16</v>
      </c>
      <c r="F38">
        <v>51</v>
      </c>
      <c r="G38" s="13">
        <v>0.17836805555555557</v>
      </c>
      <c r="H38" s="14">
        <f>IF($E38="M",'2010 Results'!$B$125,IF($E38="F",'2010 Results'!$C$125,0))</f>
        <v>0.08674768518518518</v>
      </c>
      <c r="I38" s="15">
        <f>IF(AND($F38&gt;7,$F38&lt;101,$E38="M"),INDEX('2010 Results'!$B$126:$B$218,$F38-7,1),IF(AND($F38&gt;7,$F38&lt;101,$E38="F"),INDEX('2010 Results'!$C$126:$C$218,$F38-7,1),1))</f>
        <v>0.8877</v>
      </c>
      <c r="J38" s="14">
        <f t="shared" si="5"/>
        <v>0.0977218488061115</v>
      </c>
      <c r="K38" s="14">
        <f t="shared" si="6"/>
        <v>0.1583373229166667</v>
      </c>
      <c r="L38" s="16">
        <f t="shared" si="7"/>
        <v>54.78</v>
      </c>
      <c r="M38"/>
      <c r="N38" s="18"/>
      <c r="O38" s="18"/>
      <c r="P38" s="18"/>
      <c r="Q38" s="18"/>
      <c r="Z38"/>
      <c r="AA38" s="10"/>
    </row>
    <row r="39" spans="1:27" s="9" customFormat="1" ht="15.75" customHeight="1">
      <c r="A39" t="s">
        <v>52</v>
      </c>
      <c r="B39" s="11" t="s">
        <v>90</v>
      </c>
      <c r="C39" s="11" t="s">
        <v>91</v>
      </c>
      <c r="D39" s="11" t="str">
        <f t="shared" si="4"/>
        <v>Kari McDonald</v>
      </c>
      <c r="E39" s="1" t="s">
        <v>45</v>
      </c>
      <c r="F39">
        <v>33</v>
      </c>
      <c r="G39" s="13">
        <v>0.1776736111111111</v>
      </c>
      <c r="H39" s="14">
        <f>IF($E39="M",'2010 Results'!$B$125,IF($E39="F",'2010 Results'!$C$125,0))</f>
        <v>0.09403935185185186</v>
      </c>
      <c r="I39" s="15">
        <f>IF(AND($F39&gt;7,$F39&lt;101,$E39="M"),INDEX('2010 Results'!$B$126:$B$218,$F39-7,1),IF(AND($F39&gt;7,$F39&lt;101,$E39="F"),INDEX('2010 Results'!$C$126:$C$218,$F39-7,1),1))</f>
        <v>0.9937</v>
      </c>
      <c r="J39" s="14">
        <f t="shared" si="5"/>
        <v>0.09463555585373036</v>
      </c>
      <c r="K39" s="14">
        <f t="shared" si="6"/>
        <v>0.1765542673611111</v>
      </c>
      <c r="L39" s="16">
        <f t="shared" si="7"/>
        <v>53.26</v>
      </c>
      <c r="M39"/>
      <c r="N39" s="18"/>
      <c r="O39" s="18"/>
      <c r="P39" s="18"/>
      <c r="Q39" s="18"/>
      <c r="Z39"/>
      <c r="AA39" s="10"/>
    </row>
    <row r="40" spans="1:27" s="9" customFormat="1" ht="15.75" customHeight="1">
      <c r="A40" t="s">
        <v>52</v>
      </c>
      <c r="B40" s="11" t="s">
        <v>92</v>
      </c>
      <c r="C40" s="11" t="s">
        <v>93</v>
      </c>
      <c r="D40" s="11" t="str">
        <f t="shared" si="4"/>
        <v>Veronica Carr</v>
      </c>
      <c r="E40" s="1" t="s">
        <v>45</v>
      </c>
      <c r="F40">
        <v>45</v>
      </c>
      <c r="G40" s="13">
        <v>0.19615740740740742</v>
      </c>
      <c r="H40" s="14">
        <f>IF($E40="M",'2010 Results'!$B$125,IF($E40="F",'2010 Results'!$C$125,0))</f>
        <v>0.09403935185185186</v>
      </c>
      <c r="I40" s="15">
        <f>IF(AND($F40&gt;7,$F40&lt;101,$E40="M"),INDEX('2010 Results'!$B$126:$B$218,$F40-7,1),IF(AND($F40&gt;7,$F40&lt;101,$E40="F"),INDEX('2010 Results'!$C$126:$C$218,$F40-7,1),1))</f>
        <v>0.9014</v>
      </c>
      <c r="J40" s="14">
        <f t="shared" si="5"/>
        <v>0.1043258840158108</v>
      </c>
      <c r="K40" s="14">
        <f t="shared" si="6"/>
        <v>0.17681628703703706</v>
      </c>
      <c r="L40" s="16">
        <f t="shared" si="7"/>
        <v>53.18</v>
      </c>
      <c r="M40" s="17"/>
      <c r="N40" s="18"/>
      <c r="O40" s="18"/>
      <c r="P40" s="18"/>
      <c r="Q40" s="18"/>
      <c r="Z40"/>
      <c r="AA40" s="10"/>
    </row>
    <row r="41" spans="1:27" s="9" customFormat="1" ht="15.75" customHeight="1">
      <c r="A41" t="s">
        <v>52</v>
      </c>
      <c r="B41" s="11" t="s">
        <v>94</v>
      </c>
      <c r="C41" s="27" t="s">
        <v>95</v>
      </c>
      <c r="D41" s="11" t="str">
        <f t="shared" si="4"/>
        <v>Darren West</v>
      </c>
      <c r="E41" s="12" t="s">
        <v>16</v>
      </c>
      <c r="F41" s="12">
        <v>26</v>
      </c>
      <c r="G41" s="13">
        <v>0.16491898148148149</v>
      </c>
      <c r="H41" s="14">
        <f>IF($E41="M",'2010 Results'!$B$125,IF($E41="F",'2010 Results'!$C$125,0))</f>
        <v>0.08674768518518518</v>
      </c>
      <c r="I41" s="15">
        <f>IF(AND($F41&gt;7,$F41&lt;101,$E41="M"),INDEX('2010 Results'!$B$126:$B$218,$F41-7,1),IF(AND($F41&gt;7,$F41&lt;101,$E41="F"),INDEX('2010 Results'!$C$126:$C$218,$F41-7,1),1))</f>
        <v>1</v>
      </c>
      <c r="J41" s="14">
        <f t="shared" si="5"/>
        <v>0.08674768518518518</v>
      </c>
      <c r="K41" s="14">
        <f t="shared" si="6"/>
        <v>0.16491898148148149</v>
      </c>
      <c r="L41" s="16">
        <f t="shared" si="7"/>
        <v>52.6</v>
      </c>
      <c r="M41"/>
      <c r="N41" s="18"/>
      <c r="O41" s="18"/>
      <c r="P41" s="18"/>
      <c r="Q41" s="18"/>
      <c r="Z41"/>
      <c r="AA41" s="10"/>
    </row>
    <row r="42" spans="1:27" s="9" customFormat="1" ht="15.75" customHeight="1">
      <c r="A42" t="s">
        <v>52</v>
      </c>
      <c r="B42" s="11" t="s">
        <v>96</v>
      </c>
      <c r="C42" s="11" t="s">
        <v>97</v>
      </c>
      <c r="D42" s="11" t="str">
        <f t="shared" si="4"/>
        <v>Erin Post</v>
      </c>
      <c r="E42" s="1" t="s">
        <v>45</v>
      </c>
      <c r="F42">
        <v>28</v>
      </c>
      <c r="G42" s="13">
        <v>0.1831597222222222</v>
      </c>
      <c r="H42" s="14">
        <f>IF($E42="M",'2010 Results'!$B$125,IF($E42="F",'2010 Results'!$C$125,0))</f>
        <v>0.09403935185185186</v>
      </c>
      <c r="I42" s="15">
        <f>IF(AND($F42&gt;7,$F42&lt;101,$E42="M"),INDEX('2010 Results'!$B$126:$B$218,$F42-7,1),IF(AND($F42&gt;7,$F42&lt;101,$E42="F"),INDEX('2010 Results'!$C$126:$C$218,$F42-7,1),1))</f>
        <v>1</v>
      </c>
      <c r="J42" s="14">
        <f t="shared" si="5"/>
        <v>0.09403935185185186</v>
      </c>
      <c r="K42" s="14">
        <f t="shared" si="6"/>
        <v>0.1831597222222222</v>
      </c>
      <c r="L42" s="16">
        <f t="shared" si="7"/>
        <v>51.34</v>
      </c>
      <c r="M42"/>
      <c r="N42" s="18"/>
      <c r="O42" s="18"/>
      <c r="P42" s="18"/>
      <c r="Q42" s="18"/>
      <c r="Z42"/>
      <c r="AA42" s="10"/>
    </row>
    <row r="43" spans="1:27" s="9" customFormat="1" ht="15.75" customHeight="1">
      <c r="A43" t="s">
        <v>52</v>
      </c>
      <c r="B43" s="11" t="s">
        <v>98</v>
      </c>
      <c r="C43" s="11" t="s">
        <v>99</v>
      </c>
      <c r="D43" s="11" t="str">
        <f t="shared" si="4"/>
        <v>Bethany Kimel</v>
      </c>
      <c r="E43" s="1" t="s">
        <v>45</v>
      </c>
      <c r="F43">
        <v>36</v>
      </c>
      <c r="G43" s="13">
        <v>0.19070601851851854</v>
      </c>
      <c r="H43" s="14">
        <f>IF($E43="M",'2010 Results'!$B$125,IF($E43="F",'2010 Results'!$C$125,0))</f>
        <v>0.09403935185185186</v>
      </c>
      <c r="I43" s="15">
        <f>IF(AND($F43&gt;7,$F43&lt;101,$E43="M"),INDEX('2010 Results'!$B$126:$B$218,$F43-7,1),IF(AND($F43&gt;7,$F43&lt;101,$E43="F"),INDEX('2010 Results'!$C$126:$C$218,$F43-7,1),1))</f>
        <v>0.9808</v>
      </c>
      <c r="J43" s="14">
        <f t="shared" si="5"/>
        <v>0.09588025270376413</v>
      </c>
      <c r="K43" s="14">
        <f t="shared" si="6"/>
        <v>0.18704446296296298</v>
      </c>
      <c r="L43" s="16">
        <f t="shared" si="7"/>
        <v>50.27</v>
      </c>
      <c r="M43"/>
      <c r="N43" s="18"/>
      <c r="O43" s="18"/>
      <c r="P43" s="18"/>
      <c r="Q43" s="18"/>
      <c r="Z43"/>
      <c r="AA43" s="10"/>
    </row>
    <row r="44" spans="1:27" s="9" customFormat="1" ht="15.75" customHeight="1">
      <c r="A44" t="s">
        <v>52</v>
      </c>
      <c r="B44" s="11" t="s">
        <v>100</v>
      </c>
      <c r="C44" s="11" t="s">
        <v>101</v>
      </c>
      <c r="D44" s="11" t="str">
        <f t="shared" si="4"/>
        <v>Nehemiah Robinson</v>
      </c>
      <c r="E44" s="1" t="s">
        <v>16</v>
      </c>
      <c r="F44">
        <v>47</v>
      </c>
      <c r="G44" s="13">
        <v>0.19615740740740742</v>
      </c>
      <c r="H44" s="14">
        <f>IF($E44="M",'2010 Results'!$B$125,IF($E44="F",'2010 Results'!$C$125,0))</f>
        <v>0.08674768518518518</v>
      </c>
      <c r="I44" s="15">
        <f>IF(AND($F44&gt;7,$F44&lt;101,$E44="M"),INDEX('2010 Results'!$B$126:$B$218,$F44-7,1),IF(AND($F44&gt;7,$F44&lt;101,$E44="F"),INDEX('2010 Results'!$C$126:$C$218,$F44-7,1),1))</f>
        <v>0.9198</v>
      </c>
      <c r="J44" s="14">
        <f t="shared" si="5"/>
        <v>0.09431146465012523</v>
      </c>
      <c r="K44" s="14">
        <f t="shared" si="6"/>
        <v>0.18042558333333333</v>
      </c>
      <c r="L44" s="16">
        <f t="shared" si="7"/>
        <v>48.07</v>
      </c>
      <c r="M44" s="17"/>
      <c r="N44" s="18"/>
      <c r="O44" s="18"/>
      <c r="P44" s="18"/>
      <c r="Q44" s="18"/>
      <c r="Z44"/>
      <c r="AA44" s="10"/>
    </row>
    <row r="45" spans="1:27" s="9" customFormat="1" ht="15.75" customHeight="1">
      <c r="A45" t="s">
        <v>52</v>
      </c>
      <c r="B45" s="11" t="s">
        <v>102</v>
      </c>
      <c r="C45" s="11" t="s">
        <v>103</v>
      </c>
      <c r="D45" s="11" t="str">
        <f t="shared" si="4"/>
        <v>Patrick O'Connor</v>
      </c>
      <c r="E45" s="1" t="s">
        <v>16</v>
      </c>
      <c r="F45">
        <v>48</v>
      </c>
      <c r="G45" s="13">
        <v>0.20863425925925927</v>
      </c>
      <c r="H45" s="14">
        <f>IF($E45="M",'2010 Results'!$B$125,IF($E45="F",'2010 Results'!$C$125,0))</f>
        <v>0.08674768518518518</v>
      </c>
      <c r="I45" s="15">
        <f>IF(AND($F45&gt;7,$F45&lt;101,$E45="M"),INDEX('2010 Results'!$B$126:$B$218,$F45-7,1),IF(AND($F45&gt;7,$F45&lt;101,$E45="F"),INDEX('2010 Results'!$C$126:$C$218,$F45-7,1),1))</f>
        <v>0.9118</v>
      </c>
      <c r="J45" s="14">
        <f t="shared" si="5"/>
        <v>0.09513893966350644</v>
      </c>
      <c r="K45" s="14">
        <f t="shared" si="6"/>
        <v>0.1902327175925926</v>
      </c>
      <c r="L45" s="16">
        <f t="shared" si="7"/>
        <v>45.6</v>
      </c>
      <c r="M45" s="17"/>
      <c r="N45" s="18"/>
      <c r="O45" s="18"/>
      <c r="P45" s="18"/>
      <c r="Q45" s="18"/>
      <c r="Z45"/>
      <c r="AA45" s="10"/>
    </row>
    <row r="46" spans="1:27" s="9" customFormat="1" ht="15.75" customHeight="1">
      <c r="A46" t="s">
        <v>104</v>
      </c>
      <c r="B46" s="26" t="s">
        <v>105</v>
      </c>
      <c r="C46" s="26" t="s">
        <v>106</v>
      </c>
      <c r="D46" s="11" t="str">
        <f t="shared" si="4"/>
        <v>Brett Wilson</v>
      </c>
      <c r="E46" s="12" t="s">
        <v>16</v>
      </c>
      <c r="F46" s="12">
        <v>42</v>
      </c>
      <c r="G46" s="13">
        <v>0.1217476851851852</v>
      </c>
      <c r="H46" s="14">
        <f>IF($E46="M",'2010 Results'!$B$125,IF($E46="F",'2010 Results'!$C$125,0))</f>
        <v>0.08674768518518518</v>
      </c>
      <c r="I46" s="15">
        <f>IF(AND($F46&gt;7,$F46&lt;101,$E46="M"),INDEX('2010 Results'!$B$126:$B$218,$F46-7,1),IF(AND($F46&gt;7,$F46&lt;101,$E46="F"),INDEX('2010 Results'!$C$126:$C$218,$F46-7,1),1))</f>
        <v>0.9599</v>
      </c>
      <c r="J46" s="14">
        <f t="shared" si="5"/>
        <v>0.09037158577475277</v>
      </c>
      <c r="K46" s="14">
        <f t="shared" si="6"/>
        <v>0.11686560300925927</v>
      </c>
      <c r="L46" s="16">
        <f t="shared" si="7"/>
        <v>74.22</v>
      </c>
      <c r="M46" s="17">
        <f>SUM(L46:L49)</f>
        <v>293.59000000000003</v>
      </c>
      <c r="N46" s="18"/>
      <c r="O46" s="18"/>
      <c r="P46" s="18"/>
      <c r="Q46" s="18"/>
      <c r="Z46"/>
      <c r="AA46" s="10"/>
    </row>
    <row r="47" spans="1:27" s="9" customFormat="1" ht="15.75" customHeight="1">
      <c r="A47" s="11" t="s">
        <v>104</v>
      </c>
      <c r="B47" s="22" t="s">
        <v>107</v>
      </c>
      <c r="C47" s="21" t="s">
        <v>108</v>
      </c>
      <c r="D47" s="11" t="str">
        <f t="shared" si="4"/>
        <v>chuck Weidner</v>
      </c>
      <c r="E47" s="23" t="s">
        <v>16</v>
      </c>
      <c r="F47" s="23">
        <v>46</v>
      </c>
      <c r="G47" s="13">
        <v>0.1264699074074074</v>
      </c>
      <c r="H47" s="14">
        <f>IF($E47="M",'2010 Results'!$B$125,IF($E47="F",'2010 Results'!$C$125,0))</f>
        <v>0.08674768518518518</v>
      </c>
      <c r="I47" s="15">
        <f>IF(AND($F47&gt;7,$F47&lt;101,$E47="M"),INDEX('2010 Results'!$B$126:$B$218,$F47-7,1),IF(AND($F47&gt;7,$F47&lt;101,$E47="F"),INDEX('2010 Results'!$C$126:$C$218,$F47-7,1),1))</f>
        <v>0.9278</v>
      </c>
      <c r="J47" s="14">
        <f t="shared" si="5"/>
        <v>0.093498259522726</v>
      </c>
      <c r="K47" s="14">
        <f t="shared" si="6"/>
        <v>0.11733878009259259</v>
      </c>
      <c r="L47" s="16">
        <f t="shared" si="7"/>
        <v>73.92</v>
      </c>
      <c r="N47" s="18"/>
      <c r="O47" s="18"/>
      <c r="P47" s="18"/>
      <c r="Q47" s="18"/>
      <c r="Z47"/>
      <c r="AA47" s="10"/>
    </row>
    <row r="48" spans="1:27" s="9" customFormat="1" ht="15.75" customHeight="1">
      <c r="A48" t="s">
        <v>104</v>
      </c>
      <c r="B48" s="11" t="s">
        <v>109</v>
      </c>
      <c r="C48" s="11" t="s">
        <v>110</v>
      </c>
      <c r="D48" s="11" t="str">
        <f t="shared" si="4"/>
        <v>Nick Gramsky</v>
      </c>
      <c r="E48" s="12" t="s">
        <v>16</v>
      </c>
      <c r="F48" s="12">
        <v>31</v>
      </c>
      <c r="G48" s="13">
        <v>0.11861111111111111</v>
      </c>
      <c r="H48" s="14">
        <f>IF($E48="M",'2010 Results'!$B$125,IF($E48="F",'2010 Results'!$C$125,0))</f>
        <v>0.08674768518518518</v>
      </c>
      <c r="I48" s="15">
        <f>IF(AND($F48&gt;7,$F48&lt;101,$E48="M"),INDEX('2010 Results'!$B$126:$B$218,$F48-7,1),IF(AND($F48&gt;7,$F48&lt;101,$E48="F"),INDEX('2010 Results'!$C$126:$C$218,$F48-7,1),1))</f>
        <v>1</v>
      </c>
      <c r="J48" s="14">
        <f t="shared" si="5"/>
        <v>0.08674768518518518</v>
      </c>
      <c r="K48" s="14">
        <f t="shared" si="6"/>
        <v>0.11861111111111111</v>
      </c>
      <c r="L48" s="16">
        <f t="shared" si="7"/>
        <v>73.13</v>
      </c>
      <c r="N48" s="18"/>
      <c r="O48" s="18"/>
      <c r="P48" s="18"/>
      <c r="Q48" s="18"/>
      <c r="Z48"/>
      <c r="AA48" s="10"/>
    </row>
    <row r="49" spans="1:27" s="9" customFormat="1" ht="15.75" customHeight="1">
      <c r="A49" s="22" t="s">
        <v>104</v>
      </c>
      <c r="B49" s="11" t="s">
        <v>77</v>
      </c>
      <c r="C49" s="11" t="s">
        <v>111</v>
      </c>
      <c r="D49" s="11" t="str">
        <f t="shared" si="4"/>
        <v>John Newman</v>
      </c>
      <c r="E49" s="12" t="s">
        <v>16</v>
      </c>
      <c r="F49" s="12">
        <v>46</v>
      </c>
      <c r="G49" s="13">
        <v>0.1292824074074074</v>
      </c>
      <c r="H49" s="14">
        <f>IF($E49="M",'2010 Results'!$B$125,IF($E49="F",'2010 Results'!$C$125,0))</f>
        <v>0.08674768518518518</v>
      </c>
      <c r="I49" s="15">
        <f>IF(AND($F49&gt;7,$F49&lt;101,$E49="M"),INDEX('2010 Results'!$B$126:$B$218,$F49-7,1),IF(AND($F49&gt;7,$F49&lt;101,$E49="F"),INDEX('2010 Results'!$C$126:$C$218,$F49-7,1),1))</f>
        <v>0.9278</v>
      </c>
      <c r="J49" s="14">
        <f t="shared" si="5"/>
        <v>0.093498259522726</v>
      </c>
      <c r="K49" s="14">
        <f t="shared" si="6"/>
        <v>0.11994821759259258</v>
      </c>
      <c r="L49" s="16">
        <f t="shared" si="7"/>
        <v>72.32</v>
      </c>
      <c r="M49"/>
      <c r="N49" s="18"/>
      <c r="O49" s="18"/>
      <c r="P49" s="18"/>
      <c r="Q49" s="18"/>
      <c r="Z49"/>
      <c r="AA49" s="10"/>
    </row>
    <row r="50" spans="1:27" s="9" customFormat="1" ht="15.75" customHeight="1">
      <c r="A50" t="s">
        <v>104</v>
      </c>
      <c r="B50" s="11" t="s">
        <v>112</v>
      </c>
      <c r="C50" s="11" t="s">
        <v>113</v>
      </c>
      <c r="D50" s="11" t="str">
        <f t="shared" si="4"/>
        <v>Gregory Nash</v>
      </c>
      <c r="E50" s="12" t="s">
        <v>16</v>
      </c>
      <c r="F50" s="12">
        <v>35</v>
      </c>
      <c r="G50" s="13">
        <v>0.12094907407407407</v>
      </c>
      <c r="H50" s="14">
        <f>IF($E50="M",'2010 Results'!$B$125,IF($E50="F",'2010 Results'!$C$125,0))</f>
        <v>0.08674768518518518</v>
      </c>
      <c r="I50" s="15">
        <f>IF(AND($F50&gt;7,$F50&lt;101,$E50="M"),INDEX('2010 Results'!$B$126:$B$218,$F50-7,1),IF(AND($F50&gt;7,$F50&lt;101,$E50="F"),INDEX('2010 Results'!$C$126:$C$218,$F50-7,1),1))</f>
        <v>1</v>
      </c>
      <c r="J50" s="14">
        <f t="shared" si="5"/>
        <v>0.08674768518518518</v>
      </c>
      <c r="K50" s="14">
        <f t="shared" si="6"/>
        <v>0.12094907407407407</v>
      </c>
      <c r="L50" s="16">
        <f t="shared" si="7"/>
        <v>71.72</v>
      </c>
      <c r="N50" s="18"/>
      <c r="O50" s="18"/>
      <c r="P50" s="18"/>
      <c r="Q50" s="18"/>
      <c r="Z50"/>
      <c r="AA50" s="10"/>
    </row>
    <row r="51" spans="1:27" s="9" customFormat="1" ht="15.75" customHeight="1">
      <c r="A51" s="11" t="s">
        <v>104</v>
      </c>
      <c r="B51" s="11" t="s">
        <v>114</v>
      </c>
      <c r="C51" s="11" t="s">
        <v>115</v>
      </c>
      <c r="D51" s="11" t="str">
        <f t="shared" si="4"/>
        <v>Brian Genter</v>
      </c>
      <c r="E51" s="12" t="s">
        <v>16</v>
      </c>
      <c r="F51" s="12">
        <v>40</v>
      </c>
      <c r="G51" s="13">
        <v>0.12667824074074074</v>
      </c>
      <c r="H51" s="14">
        <f>IF($E51="M",'2010 Results'!$B$125,IF($E51="F",'2010 Results'!$C$125,0))</f>
        <v>0.08674768518518518</v>
      </c>
      <c r="I51" s="15">
        <f>IF(AND($F51&gt;7,$F51&lt;101,$E51="M"),INDEX('2010 Results'!$B$126:$B$218,$F51-7,1),IF(AND($F51&gt;7,$F51&lt;101,$E51="F"),INDEX('2010 Results'!$C$126:$C$218,$F51-7,1),1))</f>
        <v>0.9759</v>
      </c>
      <c r="J51" s="14">
        <f t="shared" si="5"/>
        <v>0.08888993255987825</v>
      </c>
      <c r="K51" s="14">
        <f t="shared" si="6"/>
        <v>0.1236252951388889</v>
      </c>
      <c r="L51" s="16">
        <f t="shared" si="7"/>
        <v>70.16</v>
      </c>
      <c r="M51"/>
      <c r="N51" s="18"/>
      <c r="O51" s="18"/>
      <c r="P51" s="18"/>
      <c r="Q51" s="18"/>
      <c r="Z51"/>
      <c r="AA51" s="10"/>
    </row>
    <row r="52" spans="1:27" s="9" customFormat="1" ht="15.75" customHeight="1">
      <c r="A52" s="22" t="s">
        <v>104</v>
      </c>
      <c r="B52" t="s">
        <v>116</v>
      </c>
      <c r="C52" t="s">
        <v>117</v>
      </c>
      <c r="D52" s="11" t="str">
        <f t="shared" si="4"/>
        <v>Tracy Houpt</v>
      </c>
      <c r="E52" s="1" t="s">
        <v>16</v>
      </c>
      <c r="F52" s="1">
        <v>45</v>
      </c>
      <c r="G52" s="13">
        <v>0.1427314814814815</v>
      </c>
      <c r="H52" s="14">
        <f>IF($E52="M",'2010 Results'!$B$125,IF($E52="F",'2010 Results'!$C$125,0))</f>
        <v>0.08674768518518518</v>
      </c>
      <c r="I52" s="15">
        <f>IF(AND($F52&gt;7,$F52&lt;101,$E52="M"),INDEX('2010 Results'!$B$126:$B$218,$F52-7,1),IF(AND($F52&gt;7,$F52&lt;101,$E52="F"),INDEX('2010 Results'!$C$126:$C$218,$F52-7,1),1))</f>
        <v>0.9358</v>
      </c>
      <c r="J52" s="14">
        <f t="shared" si="5"/>
        <v>0.09269895830859712</v>
      </c>
      <c r="K52" s="14">
        <f t="shared" si="6"/>
        <v>0.13356812037037036</v>
      </c>
      <c r="L52" s="16">
        <f t="shared" si="7"/>
        <v>64.94</v>
      </c>
      <c r="N52" s="18"/>
      <c r="O52" s="18"/>
      <c r="P52" s="18"/>
      <c r="Q52" s="18"/>
      <c r="Z52"/>
      <c r="AA52" s="10"/>
    </row>
    <row r="53" spans="1:27" s="9" customFormat="1" ht="15.75" customHeight="1">
      <c r="A53" s="11" t="s">
        <v>104</v>
      </c>
      <c r="B53" s="22" t="s">
        <v>118</v>
      </c>
      <c r="C53" s="21" t="s">
        <v>119</v>
      </c>
      <c r="D53" s="11" t="str">
        <f t="shared" si="4"/>
        <v>Raymond Wong</v>
      </c>
      <c r="E53" s="23" t="s">
        <v>16</v>
      </c>
      <c r="F53" s="23">
        <v>47</v>
      </c>
      <c r="G53" s="13">
        <v>0.14688657407407407</v>
      </c>
      <c r="H53" s="14">
        <f>IF($E53="M",'2010 Results'!$B$125,IF($E53="F",'2010 Results'!$C$125,0))</f>
        <v>0.08674768518518518</v>
      </c>
      <c r="I53" s="15">
        <f>IF(AND($F53&gt;7,$F53&lt;101,$E53="M"),INDEX('2010 Results'!$B$126:$B$218,$F53-7,1),IF(AND($F53&gt;7,$F53&lt;101,$E53="F"),INDEX('2010 Results'!$C$126:$C$218,$F53-7,1),1))</f>
        <v>0.9198</v>
      </c>
      <c r="J53" s="14">
        <f t="shared" si="5"/>
        <v>0.09431146465012523</v>
      </c>
      <c r="K53" s="14">
        <f t="shared" si="6"/>
        <v>0.13510627083333332</v>
      </c>
      <c r="L53" s="16">
        <f t="shared" si="7"/>
        <v>64.2</v>
      </c>
      <c r="M53" s="17"/>
      <c r="N53" s="18"/>
      <c r="O53" s="18"/>
      <c r="P53" s="18"/>
      <c r="Q53" s="18"/>
      <c r="Z53"/>
      <c r="AA53" s="10"/>
    </row>
    <row r="54" spans="1:27" s="9" customFormat="1" ht="15.75" customHeight="1">
      <c r="A54" s="22" t="s">
        <v>104</v>
      </c>
      <c r="B54" s="11" t="s">
        <v>120</v>
      </c>
      <c r="C54" s="11" t="s">
        <v>121</v>
      </c>
      <c r="D54" s="11" t="str">
        <f t="shared" si="4"/>
        <v>Cecil Cooper</v>
      </c>
      <c r="E54" s="12" t="s">
        <v>16</v>
      </c>
      <c r="F54" s="12">
        <v>48</v>
      </c>
      <c r="G54" s="13">
        <v>0.14998842592592593</v>
      </c>
      <c r="H54" s="14">
        <f>IF($E54="M",'2010 Results'!$B$125,IF($E54="F",'2010 Results'!$C$125,0))</f>
        <v>0.08674768518518518</v>
      </c>
      <c r="I54" s="15">
        <f>IF(AND($F54&gt;7,$F54&lt;101,$E54="M"),INDEX('2010 Results'!$B$126:$B$218,$F54-7,1),IF(AND($F54&gt;7,$F54&lt;101,$E54="F"),INDEX('2010 Results'!$C$126:$C$218,$F54-7,1),1))</f>
        <v>0.9118</v>
      </c>
      <c r="J54" s="14">
        <f t="shared" si="5"/>
        <v>0.09513893966350644</v>
      </c>
      <c r="K54" s="14">
        <f t="shared" si="6"/>
        <v>0.13675944675925927</v>
      </c>
      <c r="L54" s="16">
        <f t="shared" si="7"/>
        <v>63.43</v>
      </c>
      <c r="M54" s="17"/>
      <c r="N54" s="18"/>
      <c r="O54" s="18"/>
      <c r="P54" s="18"/>
      <c r="Q54" s="18"/>
      <c r="Z54"/>
      <c r="AA54" s="10"/>
    </row>
    <row r="55" spans="1:27" s="9" customFormat="1" ht="15.75" customHeight="1">
      <c r="A55" s="11" t="s">
        <v>104</v>
      </c>
      <c r="B55" s="22" t="s">
        <v>27</v>
      </c>
      <c r="C55" s="21" t="s">
        <v>122</v>
      </c>
      <c r="D55" s="11" t="str">
        <f t="shared" si="4"/>
        <v>Karl Schulze</v>
      </c>
      <c r="E55" s="23" t="s">
        <v>16</v>
      </c>
      <c r="F55" s="23">
        <v>44</v>
      </c>
      <c r="G55" s="13">
        <v>0.1492361111111111</v>
      </c>
      <c r="H55" s="14">
        <f>IF($E55="M",'2010 Results'!$B$125,IF($E55="F",'2010 Results'!$C$125,0))</f>
        <v>0.08674768518518518</v>
      </c>
      <c r="I55" s="15">
        <f>IF(AND($F55&gt;7,$F55&lt;101,$E55="M"),INDEX('2010 Results'!$B$126:$B$218,$F55-7,1),IF(AND($F55&gt;7,$F55&lt;101,$E55="F"),INDEX('2010 Results'!$C$126:$C$218,$F55-7,1),1))</f>
        <v>0.9439</v>
      </c>
      <c r="J55" s="14">
        <f t="shared" si="5"/>
        <v>0.09190346984339992</v>
      </c>
      <c r="K55" s="14">
        <f t="shared" si="6"/>
        <v>0.14086396527777775</v>
      </c>
      <c r="L55" s="16">
        <f t="shared" si="7"/>
        <v>61.58</v>
      </c>
      <c r="M55" s="17"/>
      <c r="N55" s="18"/>
      <c r="O55" s="18"/>
      <c r="P55" s="18"/>
      <c r="Q55" s="18"/>
      <c r="Z55"/>
      <c r="AA55" s="10"/>
    </row>
    <row r="56" spans="1:27" s="9" customFormat="1" ht="15.75" customHeight="1">
      <c r="A56" t="s">
        <v>104</v>
      </c>
      <c r="B56" s="11" t="s">
        <v>123</v>
      </c>
      <c r="C56" s="11" t="s">
        <v>124</v>
      </c>
      <c r="D56" s="11" t="str">
        <f t="shared" si="4"/>
        <v>Jordan Lynch</v>
      </c>
      <c r="E56" s="12" t="s">
        <v>16</v>
      </c>
      <c r="F56" s="12">
        <v>30</v>
      </c>
      <c r="G56" s="13">
        <v>0.14704861111111112</v>
      </c>
      <c r="H56" s="14">
        <f>IF($E56="M",'2010 Results'!$B$125,IF($E56="F",'2010 Results'!$C$125,0))</f>
        <v>0.08674768518518518</v>
      </c>
      <c r="I56" s="15">
        <f>IF(AND($F56&gt;7,$F56&lt;101,$E56="M"),INDEX('2010 Results'!$B$126:$B$218,$F56-7,1),IF(AND($F56&gt;7,$F56&lt;101,$E56="F"),INDEX('2010 Results'!$C$126:$C$218,$F56-7,1),1))</f>
        <v>1</v>
      </c>
      <c r="J56" s="14">
        <f t="shared" si="5"/>
        <v>0.08674768518518518</v>
      </c>
      <c r="K56" s="14">
        <f t="shared" si="6"/>
        <v>0.14704861111111112</v>
      </c>
      <c r="L56" s="16">
        <f t="shared" si="7"/>
        <v>58.99</v>
      </c>
      <c r="M56" s="17"/>
      <c r="N56" s="18"/>
      <c r="O56" s="18"/>
      <c r="P56" s="18"/>
      <c r="Q56" s="18"/>
      <c r="Z56"/>
      <c r="AA56" s="10"/>
    </row>
    <row r="57" spans="1:27" s="9" customFormat="1" ht="15.75" customHeight="1">
      <c r="A57" t="s">
        <v>104</v>
      </c>
      <c r="B57" s="11" t="s">
        <v>125</v>
      </c>
      <c r="C57" s="11" t="s">
        <v>126</v>
      </c>
      <c r="D57" s="11" t="str">
        <f t="shared" si="4"/>
        <v>Jake Fox</v>
      </c>
      <c r="E57" s="12" t="s">
        <v>16</v>
      </c>
      <c r="F57" s="12">
        <v>38</v>
      </c>
      <c r="G57" s="13">
        <v>0.1502662037037037</v>
      </c>
      <c r="H57" s="14">
        <f>IF($E57="M",'2010 Results'!$B$125,IF($E57="F",'2010 Results'!$C$125,0))</f>
        <v>0.08674768518518518</v>
      </c>
      <c r="I57" s="15">
        <f>IF(AND($F57&gt;7,$F57&lt;101,$E57="M"),INDEX('2010 Results'!$B$126:$B$218,$F57-7,1),IF(AND($F57&gt;7,$F57&lt;101,$E57="F"),INDEX('2010 Results'!$C$126:$C$218,$F57-7,1),1))</f>
        <v>0.991</v>
      </c>
      <c r="J57" s="14">
        <f t="shared" si="5"/>
        <v>0.08753550472773479</v>
      </c>
      <c r="K57" s="14">
        <f t="shared" si="6"/>
        <v>0.14891380787037037</v>
      </c>
      <c r="L57" s="16">
        <f t="shared" si="7"/>
        <v>58.25</v>
      </c>
      <c r="N57" s="18"/>
      <c r="O57" s="18"/>
      <c r="P57" s="18"/>
      <c r="Q57" s="18"/>
      <c r="Z57"/>
      <c r="AA57" s="10"/>
    </row>
    <row r="58" spans="1:27" s="9" customFormat="1" ht="15.75" customHeight="1">
      <c r="A58" t="s">
        <v>104</v>
      </c>
      <c r="B58" s="28" t="s">
        <v>127</v>
      </c>
      <c r="C58" s="28" t="s">
        <v>128</v>
      </c>
      <c r="D58" s="11" t="str">
        <f t="shared" si="4"/>
        <v>Maureen Hogan</v>
      </c>
      <c r="E58" s="1" t="s">
        <v>45</v>
      </c>
      <c r="F58" s="1">
        <v>38</v>
      </c>
      <c r="G58" s="13">
        <v>0.1682060185185185</v>
      </c>
      <c r="H58" s="14">
        <f>IF($E58="M",'2010 Results'!$B$125,IF($E58="F",'2010 Results'!$C$125,0))</f>
        <v>0.09403935185185186</v>
      </c>
      <c r="I58" s="15">
        <f>IF(AND($F58&gt;7,$F58&lt;101,$E58="M"),INDEX('2010 Results'!$B$126:$B$218,$F58-7,1),IF(AND($F58&gt;7,$F58&lt;101,$E58="F"),INDEX('2010 Results'!$C$126:$C$218,$F58-7,1),1))</f>
        <v>0.9682</v>
      </c>
      <c r="J58" s="14">
        <f t="shared" si="5"/>
        <v>0.09712802298270178</v>
      </c>
      <c r="K58" s="14">
        <f t="shared" si="6"/>
        <v>0.1628570671296296</v>
      </c>
      <c r="L58" s="16">
        <f t="shared" si="7"/>
        <v>57.74</v>
      </c>
      <c r="N58" s="18"/>
      <c r="O58" s="18"/>
      <c r="P58" s="18"/>
      <c r="Q58" s="18"/>
      <c r="Z58"/>
      <c r="AA58" s="10"/>
    </row>
    <row r="59" spans="1:27" s="9" customFormat="1" ht="15.75" customHeight="1">
      <c r="A59" s="22" t="s">
        <v>104</v>
      </c>
      <c r="B59" s="11" t="s">
        <v>129</v>
      </c>
      <c r="C59" s="11" t="s">
        <v>130</v>
      </c>
      <c r="D59" s="11" t="str">
        <f t="shared" si="4"/>
        <v>Rodney Bertrand</v>
      </c>
      <c r="E59" s="12" t="s">
        <v>16</v>
      </c>
      <c r="F59" s="12">
        <v>39</v>
      </c>
      <c r="G59" s="13">
        <v>0.15643518518518518</v>
      </c>
      <c r="H59" s="14">
        <f>IF($E59="M",'2010 Results'!$B$125,IF($E59="F",'2010 Results'!$C$125,0))</f>
        <v>0.08674768518518518</v>
      </c>
      <c r="I59" s="15">
        <f>IF(AND($F59&gt;7,$F59&lt;101,$E59="M"),INDEX('2010 Results'!$B$126:$B$218,$F59-7,1),IF(AND($F59&gt;7,$F59&lt;101,$E59="F"),INDEX('2010 Results'!$C$126:$C$218,$F59-7,1),1))</f>
        <v>0.984</v>
      </c>
      <c r="J59" s="14">
        <f t="shared" si="5"/>
        <v>0.08815821665161096</v>
      </c>
      <c r="K59" s="14">
        <f t="shared" si="6"/>
        <v>0.15393222222222222</v>
      </c>
      <c r="L59" s="16">
        <f t="shared" si="7"/>
        <v>56.35</v>
      </c>
      <c r="N59" s="18"/>
      <c r="O59" s="18"/>
      <c r="P59" s="18"/>
      <c r="Q59" s="18"/>
      <c r="Z59"/>
      <c r="AA59" s="10"/>
    </row>
    <row r="60" spans="1:27" s="9" customFormat="1" ht="15.75" customHeight="1">
      <c r="A60" t="s">
        <v>104</v>
      </c>
      <c r="B60" s="22" t="s">
        <v>131</v>
      </c>
      <c r="C60" s="21" t="s">
        <v>132</v>
      </c>
      <c r="D60" s="11" t="str">
        <f t="shared" si="4"/>
        <v>Alan Rovira</v>
      </c>
      <c r="E60" s="23" t="s">
        <v>16</v>
      </c>
      <c r="F60" s="23">
        <v>40</v>
      </c>
      <c r="G60" s="13">
        <v>0.1696875</v>
      </c>
      <c r="H60" s="14">
        <f>IF($E60="M",'2010 Results'!$B$125,IF($E60="F",'2010 Results'!$C$125,0))</f>
        <v>0.08674768518518518</v>
      </c>
      <c r="I60" s="15">
        <f>IF(AND($F60&gt;7,$F60&lt;101,$E60="M"),INDEX('2010 Results'!$B$126:$B$218,$F60-7,1),IF(AND($F60&gt;7,$F60&lt;101,$E60="F"),INDEX('2010 Results'!$C$126:$C$218,$F60-7,1),1))</f>
        <v>0.9759</v>
      </c>
      <c r="J60" s="14">
        <f t="shared" si="5"/>
        <v>0.08888993255987825</v>
      </c>
      <c r="K60" s="14">
        <f t="shared" si="6"/>
        <v>0.16559803125</v>
      </c>
      <c r="L60" s="16">
        <f t="shared" si="7"/>
        <v>52.38</v>
      </c>
      <c r="M60" s="17"/>
      <c r="N60" s="18"/>
      <c r="O60" s="18"/>
      <c r="P60" s="18"/>
      <c r="Q60" s="18"/>
      <c r="Z60"/>
      <c r="AA60" s="10"/>
    </row>
    <row r="61" spans="1:27" s="9" customFormat="1" ht="15.75" customHeight="1">
      <c r="A61" t="s">
        <v>133</v>
      </c>
      <c r="B61" s="26" t="s">
        <v>134</v>
      </c>
      <c r="C61" s="29" t="s">
        <v>135</v>
      </c>
      <c r="D61" s="11" t="str">
        <f t="shared" si="4"/>
        <v>David Roberts</v>
      </c>
      <c r="E61" s="12" t="s">
        <v>16</v>
      </c>
      <c r="F61" s="12">
        <v>55</v>
      </c>
      <c r="G61" s="13">
        <v>0.12672453703703704</v>
      </c>
      <c r="H61" s="14">
        <f>IF($E61="M",'2010 Results'!$B$125,IF($E61="F",'2010 Results'!$C$125,0))</f>
        <v>0.08674768518518518</v>
      </c>
      <c r="I61" s="15">
        <f>IF(AND($F61&gt;7,$F61&lt;101,$E61="M"),INDEX('2010 Results'!$B$126:$B$218,$F61-7,1),IF(AND($F61&gt;7,$F61&lt;101,$E61="F"),INDEX('2010 Results'!$C$126:$C$218,$F61-7,1),1))</f>
        <v>0.8556</v>
      </c>
      <c r="J61" s="14">
        <f t="shared" si="5"/>
        <v>0.10138813135248384</v>
      </c>
      <c r="K61" s="14">
        <f t="shared" si="6"/>
        <v>0.1084255138888889</v>
      </c>
      <c r="L61" s="16">
        <f t="shared" si="7"/>
        <v>80</v>
      </c>
      <c r="M61" s="17">
        <f>SUM(L61:L64)</f>
        <v>287.79</v>
      </c>
      <c r="N61" s="18"/>
      <c r="O61" s="18"/>
      <c r="P61" s="18"/>
      <c r="Q61" s="18"/>
      <c r="Z61"/>
      <c r="AA61" s="10"/>
    </row>
    <row r="62" spans="1:27" s="9" customFormat="1" ht="15.75" customHeight="1">
      <c r="A62" s="19" t="s">
        <v>133</v>
      </c>
      <c r="B62" s="26" t="s">
        <v>136</v>
      </c>
      <c r="C62" s="26" t="s">
        <v>137</v>
      </c>
      <c r="D62" s="11" t="str">
        <f t="shared" si="4"/>
        <v>Hans Brandes</v>
      </c>
      <c r="E62" s="12" t="s">
        <v>16</v>
      </c>
      <c r="F62" s="12">
        <v>51</v>
      </c>
      <c r="G62" s="13">
        <v>0.13243055555555555</v>
      </c>
      <c r="H62" s="14">
        <f>IF($E62="M",'2010 Results'!$B$125,IF($E62="F",'2010 Results'!$C$125,0))</f>
        <v>0.08674768518518518</v>
      </c>
      <c r="I62" s="15">
        <f>IF(AND($F62&gt;7,$F62&lt;101,$E62="M"),INDEX('2010 Results'!$B$126:$B$218,$F62-7,1),IF(AND($F62&gt;7,$F62&lt;101,$E62="F"),INDEX('2010 Results'!$C$126:$C$218,$F62-7,1),1))</f>
        <v>0.8877</v>
      </c>
      <c r="J62" s="14">
        <f t="shared" si="5"/>
        <v>0.0977218488061115</v>
      </c>
      <c r="K62" s="14">
        <f t="shared" si="6"/>
        <v>0.11755860416666666</v>
      </c>
      <c r="L62" s="16">
        <f t="shared" si="7"/>
        <v>73.79</v>
      </c>
      <c r="M62" s="17"/>
      <c r="N62" s="18"/>
      <c r="O62" s="18"/>
      <c r="P62" s="18"/>
      <c r="Q62" s="18"/>
      <c r="Z62"/>
      <c r="AA62" s="10"/>
    </row>
    <row r="63" spans="1:27" s="9" customFormat="1" ht="15.75" customHeight="1">
      <c r="A63" s="22" t="s">
        <v>133</v>
      </c>
      <c r="B63" s="21" t="s">
        <v>138</v>
      </c>
      <c r="C63" s="21" t="s">
        <v>139</v>
      </c>
      <c r="D63" s="11" t="str">
        <f t="shared" si="4"/>
        <v>Lance Guliani</v>
      </c>
      <c r="E63" s="23" t="s">
        <v>16</v>
      </c>
      <c r="F63" s="23">
        <v>51</v>
      </c>
      <c r="G63" s="13">
        <v>0.1421412037037037</v>
      </c>
      <c r="H63" s="14">
        <f>IF($E63="M",'2010 Results'!$B$125,IF($E63="F",'2010 Results'!$C$125,0))</f>
        <v>0.08674768518518518</v>
      </c>
      <c r="I63" s="15">
        <f>IF(AND($F63&gt;7,$F63&lt;101,$E63="M"),INDEX('2010 Results'!$B$126:$B$218,$F63-7,1),IF(AND($F63&gt;7,$F63&lt;101,$E63="F"),INDEX('2010 Results'!$C$126:$C$218,$F63-7,1),1))</f>
        <v>0.8877</v>
      </c>
      <c r="J63" s="14">
        <f t="shared" si="5"/>
        <v>0.0977218488061115</v>
      </c>
      <c r="K63" s="14">
        <f t="shared" si="6"/>
        <v>0.12617874652777777</v>
      </c>
      <c r="L63" s="16">
        <f t="shared" si="7"/>
        <v>68.74</v>
      </c>
      <c r="N63" s="18"/>
      <c r="O63" s="18"/>
      <c r="P63" s="18"/>
      <c r="Q63" s="18"/>
      <c r="Z63"/>
      <c r="AA63" s="10"/>
    </row>
    <row r="64" spans="1:27" s="9" customFormat="1" ht="15.75" customHeight="1">
      <c r="A64" s="11" t="s">
        <v>133</v>
      </c>
      <c r="B64" s="22" t="s">
        <v>140</v>
      </c>
      <c r="C64" s="21" t="s">
        <v>141</v>
      </c>
      <c r="D64" s="11" t="str">
        <f t="shared" si="4"/>
        <v>Robert Ashby</v>
      </c>
      <c r="E64" s="23" t="s">
        <v>16</v>
      </c>
      <c r="F64" s="23">
        <v>41</v>
      </c>
      <c r="G64" s="13">
        <v>0.1373148148148148</v>
      </c>
      <c r="H64" s="14">
        <f>IF($E64="M",'2010 Results'!$B$125,IF($E64="F",'2010 Results'!$C$125,0))</f>
        <v>0.08674768518518518</v>
      </c>
      <c r="I64" s="15">
        <f>IF(AND($F64&gt;7,$F64&lt;101,$E64="M"),INDEX('2010 Results'!$B$126:$B$218,$F64-7,1),IF(AND($F64&gt;7,$F64&lt;101,$E64="F"),INDEX('2010 Results'!$C$126:$C$218,$F64-7,1),1))</f>
        <v>0.9679</v>
      </c>
      <c r="J64" s="14">
        <f t="shared" si="5"/>
        <v>0.08962463600081122</v>
      </c>
      <c r="K64" s="14">
        <f t="shared" si="6"/>
        <v>0.13290700925925925</v>
      </c>
      <c r="L64" s="16">
        <f t="shared" si="7"/>
        <v>65.26</v>
      </c>
      <c r="M64" s="17"/>
      <c r="N64" s="18"/>
      <c r="O64" s="18"/>
      <c r="P64" s="18"/>
      <c r="Q64" s="18"/>
      <c r="Z64"/>
      <c r="AA64" s="10"/>
    </row>
    <row r="65" spans="1:27" s="9" customFormat="1" ht="15.75" customHeight="1">
      <c r="A65" t="s">
        <v>133</v>
      </c>
      <c r="B65" s="26" t="s">
        <v>61</v>
      </c>
      <c r="C65" s="26" t="s">
        <v>142</v>
      </c>
      <c r="D65" s="11" t="str">
        <f t="shared" si="4"/>
        <v>Jeffrey Banger</v>
      </c>
      <c r="E65" s="12" t="s">
        <v>16</v>
      </c>
      <c r="F65" s="12">
        <v>48</v>
      </c>
      <c r="G65" s="13">
        <v>0.14952546296296296</v>
      </c>
      <c r="H65" s="14">
        <f>IF($E65="M",'2010 Results'!$B$125,IF($E65="F",'2010 Results'!$C$125,0))</f>
        <v>0.08674768518518518</v>
      </c>
      <c r="I65" s="15">
        <f>IF(AND($F65&gt;7,$F65&lt;101,$E65="M"),INDEX('2010 Results'!$B$126:$B$218,$F65-7,1),IF(AND($F65&gt;7,$F65&lt;101,$E65="F"),INDEX('2010 Results'!$C$126:$C$218,$F65-7,1),1))</f>
        <v>0.9118</v>
      </c>
      <c r="J65" s="14">
        <f t="shared" si="5"/>
        <v>0.09513893966350644</v>
      </c>
      <c r="K65" s="14">
        <f t="shared" si="6"/>
        <v>0.13633731712962963</v>
      </c>
      <c r="L65" s="16">
        <f t="shared" si="7"/>
        <v>63.62</v>
      </c>
      <c r="M65" s="17"/>
      <c r="N65" s="18"/>
      <c r="O65" s="18"/>
      <c r="P65" s="18"/>
      <c r="Q65" s="18"/>
      <c r="Z65"/>
      <c r="AA65" s="10"/>
    </row>
    <row r="66" spans="1:27" s="9" customFormat="1" ht="15.75" customHeight="1">
      <c r="A66" t="s">
        <v>143</v>
      </c>
      <c r="B66" s="11" t="s">
        <v>144</v>
      </c>
      <c r="C66" s="11" t="s">
        <v>145</v>
      </c>
      <c r="D66" s="11" t="str">
        <f>B66&amp;" "&amp;C66</f>
        <v>Steve Kohorst</v>
      </c>
      <c r="E66" s="12" t="s">
        <v>16</v>
      </c>
      <c r="F66" s="12">
        <v>59</v>
      </c>
      <c r="G66" s="13">
        <v>0.13873842592592592</v>
      </c>
      <c r="H66" s="14">
        <f>IF($E66="M",'2010 Results'!$B$125,IF($E66="F",'2010 Results'!$C$125,0))</f>
        <v>0.08674768518518518</v>
      </c>
      <c r="I66" s="15">
        <f>IF(AND($F66&gt;7,$F66&lt;101,$E66="M"),INDEX('2010 Results'!$B$126:$B$218,$F66-7,1),IF(AND($F66&gt;7,$F66&lt;101,$E66="F"),INDEX('2010 Results'!$C$126:$C$218,$F66-7,1),1))</f>
        <v>0.8236</v>
      </c>
      <c r="J66" s="14">
        <f aca="true" t="shared" si="8" ref="J66:J77">IF($I66=0,0,$H66/$I66)</f>
        <v>0.10532744680085622</v>
      </c>
      <c r="K66" s="14">
        <f aca="true" t="shared" si="9" ref="K66:K77">IF($G66=0,0,$G66*$I66)</f>
        <v>0.11426496759259258</v>
      </c>
      <c r="L66" s="16">
        <f aca="true" t="shared" si="10" ref="L66:L77">IF($G66=0,0,TRUNC(10000*$J66/$G66)/100)</f>
        <v>75.91</v>
      </c>
      <c r="M66" s="17">
        <f>SUM(L66:L69)</f>
        <v>270.41999999999996</v>
      </c>
      <c r="N66" s="18"/>
      <c r="O66" s="18"/>
      <c r="P66" s="18"/>
      <c r="Q66" s="18"/>
      <c r="Z66"/>
      <c r="AA66" s="10"/>
    </row>
    <row r="67" spans="1:27" s="9" customFormat="1" ht="15.75" customHeight="1">
      <c r="A67" t="s">
        <v>143</v>
      </c>
      <c r="B67" s="11" t="s">
        <v>146</v>
      </c>
      <c r="C67" s="11" t="s">
        <v>147</v>
      </c>
      <c r="D67" s="11" t="str">
        <f>B67&amp;" "&amp;C67</f>
        <v>Chris Crawford</v>
      </c>
      <c r="E67" s="12" t="s">
        <v>16</v>
      </c>
      <c r="F67" s="12">
        <v>48</v>
      </c>
      <c r="G67" s="13">
        <v>0.1267013888888889</v>
      </c>
      <c r="H67" s="14">
        <f>IF($E67="M",'2010 Results'!$B$125,IF($E67="F",'2010 Results'!$C$125,0))</f>
        <v>0.08674768518518518</v>
      </c>
      <c r="I67" s="15">
        <f>IF(AND($F67&gt;7,$F67&lt;101,$E67="M"),INDEX('2010 Results'!$B$126:$B$218,$F67-7,1),IF(AND($F67&gt;7,$F67&lt;101,$E67="F"),INDEX('2010 Results'!$C$126:$C$218,$F67-7,1),1))</f>
        <v>0.9118</v>
      </c>
      <c r="J67" s="14">
        <f t="shared" si="8"/>
        <v>0.09513893966350644</v>
      </c>
      <c r="K67" s="14">
        <f t="shared" si="9"/>
        <v>0.1155263263888889</v>
      </c>
      <c r="L67" s="16">
        <f t="shared" si="10"/>
        <v>75.08</v>
      </c>
      <c r="N67" s="18"/>
      <c r="O67" s="18"/>
      <c r="P67" s="18"/>
      <c r="Q67" s="18"/>
      <c r="Z67"/>
      <c r="AA67" s="10"/>
    </row>
    <row r="68" spans="1:27" s="9" customFormat="1" ht="15.75" customHeight="1">
      <c r="A68" s="22" t="s">
        <v>143</v>
      </c>
      <c r="B68" s="21" t="s">
        <v>148</v>
      </c>
      <c r="C68" s="22" t="s">
        <v>149</v>
      </c>
      <c r="D68" s="11" t="str">
        <f>B68&amp;" "&amp;C68</f>
        <v>Nathan Skipper</v>
      </c>
      <c r="E68" s="23" t="s">
        <v>16</v>
      </c>
      <c r="F68" s="23">
        <v>46</v>
      </c>
      <c r="G68" s="13">
        <v>0.13563657407407406</v>
      </c>
      <c r="H68" s="14">
        <f>IF($E68="M",'2010 Results'!$B$125,IF($E68="F",'2010 Results'!$C$125,0))</f>
        <v>0.08674768518518518</v>
      </c>
      <c r="I68" s="15">
        <f>IF(AND($F68&gt;7,$F68&lt;101,$E68="M"),INDEX('2010 Results'!$B$126:$B$218,$F68-7,1),IF(AND($F68&gt;7,$F68&lt;101,$E68="F"),INDEX('2010 Results'!$C$126:$C$218,$F68-7,1),1))</f>
        <v>0.9278</v>
      </c>
      <c r="J68" s="14">
        <f t="shared" si="8"/>
        <v>0.093498259522726</v>
      </c>
      <c r="K68" s="14">
        <f t="shared" si="9"/>
        <v>0.1258436134259259</v>
      </c>
      <c r="L68" s="16">
        <f t="shared" si="10"/>
        <v>68.93</v>
      </c>
      <c r="M68"/>
      <c r="N68" s="18"/>
      <c r="O68" s="18"/>
      <c r="P68" s="18"/>
      <c r="Q68" s="18"/>
      <c r="Z68"/>
      <c r="AA68" s="10"/>
    </row>
    <row r="69" spans="1:27" s="9" customFormat="1" ht="15.75" customHeight="1">
      <c r="A69" t="s">
        <v>143</v>
      </c>
      <c r="B69" s="11" t="s">
        <v>150</v>
      </c>
      <c r="C69" s="11" t="s">
        <v>151</v>
      </c>
      <c r="D69" s="11" t="str">
        <f>B69&amp;" "&amp;C69</f>
        <v>Monica  Osorio</v>
      </c>
      <c r="E69" s="12" t="s">
        <v>45</v>
      </c>
      <c r="F69" s="12">
        <v>36</v>
      </c>
      <c r="G69" s="13">
        <v>0.18983796296296296</v>
      </c>
      <c r="H69" s="14">
        <f>IF($E69="M",'2010 Results'!$B$125,IF($E69="F",'2010 Results'!$C$125,0))</f>
        <v>0.09403935185185186</v>
      </c>
      <c r="I69" s="15">
        <f>IF(AND($F69&gt;7,$F69&lt;101,$E69="M"),INDEX('2010 Results'!$B$126:$B$218,$F69-7,1),IF(AND($F69&gt;7,$F69&lt;101,$E69="F"),INDEX('2010 Results'!$C$126:$C$218,$F69-7,1),1))</f>
        <v>0.9808</v>
      </c>
      <c r="J69" s="14">
        <f t="shared" si="8"/>
        <v>0.09588025270376413</v>
      </c>
      <c r="K69" s="14">
        <f t="shared" si="9"/>
        <v>0.18619307407407407</v>
      </c>
      <c r="L69" s="16">
        <f t="shared" si="10"/>
        <v>50.5</v>
      </c>
      <c r="M69" s="17"/>
      <c r="N69" s="18"/>
      <c r="O69" s="18"/>
      <c r="P69" s="18"/>
      <c r="Q69" s="18"/>
      <c r="Z69"/>
      <c r="AA69" s="10"/>
    </row>
    <row r="70" spans="1:27" s="9" customFormat="1" ht="15.75" customHeight="1">
      <c r="A70" s="11" t="s">
        <v>143</v>
      </c>
      <c r="B70" s="11" t="s">
        <v>152</v>
      </c>
      <c r="C70" s="11" t="s">
        <v>153</v>
      </c>
      <c r="D70" s="11" t="str">
        <f>B70&amp;" "&amp;C70</f>
        <v>Rhonda Noonan-Black</v>
      </c>
      <c r="E70" s="12" t="s">
        <v>45</v>
      </c>
      <c r="F70" s="12">
        <v>42</v>
      </c>
      <c r="G70" s="13">
        <v>0.2214351851851852</v>
      </c>
      <c r="H70" s="14">
        <f>IF($E70="M",'2010 Results'!$B$125,IF($E70="F",'2010 Results'!$C$125,0))</f>
        <v>0.09403935185185186</v>
      </c>
      <c r="I70" s="15">
        <f>IF(AND($F70&gt;7,$F70&lt;101,$E70="M"),INDEX('2010 Results'!$B$126:$B$218,$F70-7,1),IF(AND($F70&gt;7,$F70&lt;101,$E70="F"),INDEX('2010 Results'!$C$126:$C$218,$F70-7,1),1))</f>
        <v>0.9337</v>
      </c>
      <c r="J70" s="14">
        <f t="shared" si="8"/>
        <v>0.10071688106656514</v>
      </c>
      <c r="K70" s="14">
        <f t="shared" si="9"/>
        <v>0.20675403240740742</v>
      </c>
      <c r="L70" s="16">
        <f t="shared" si="10"/>
        <v>45.48</v>
      </c>
      <c r="M70"/>
      <c r="N70" s="18"/>
      <c r="O70" s="18"/>
      <c r="P70" s="18"/>
      <c r="Q70" s="18"/>
      <c r="Z70"/>
      <c r="AA70" s="10"/>
    </row>
    <row r="71" spans="1:27" s="9" customFormat="1" ht="15.75" customHeight="1">
      <c r="A71" t="s">
        <v>154</v>
      </c>
      <c r="B71" s="11" t="s">
        <v>155</v>
      </c>
      <c r="C71" s="11" t="s">
        <v>156</v>
      </c>
      <c r="D71" s="11" t="str">
        <f>B71&amp;" "&amp;C71</f>
        <v>Alison Dunn</v>
      </c>
      <c r="E71" s="12" t="s">
        <v>45</v>
      </c>
      <c r="F71" s="12">
        <v>30</v>
      </c>
      <c r="G71" s="13">
        <v>0.13880787037037037</v>
      </c>
      <c r="H71" s="14">
        <f>IF($E71="M",'2010 Results'!$B$125,IF($E71="F",'2010 Results'!$C$125,0))</f>
        <v>0.09403935185185186</v>
      </c>
      <c r="I71" s="15">
        <f>IF(AND($F71&gt;7,$F71&lt;101,$E71="M"),INDEX('2010 Results'!$B$126:$B$218,$F71-7,1),IF(AND($F71&gt;7,$F71&lt;101,$E71="F"),INDEX('2010 Results'!$C$126:$C$218,$F71-7,1),1))</f>
        <v>0.9996</v>
      </c>
      <c r="J71" s="14">
        <f t="shared" si="8"/>
        <v>0.09407698264490982</v>
      </c>
      <c r="K71" s="14">
        <f t="shared" si="9"/>
        <v>0.13875234722222224</v>
      </c>
      <c r="L71" s="16">
        <f t="shared" si="10"/>
        <v>67.77</v>
      </c>
      <c r="M71" s="17">
        <f>SUM(L71:L73)</f>
        <v>185.11</v>
      </c>
      <c r="N71" s="18"/>
      <c r="O71" s="18"/>
      <c r="P71" s="18"/>
      <c r="Q71" s="18"/>
      <c r="Z71"/>
      <c r="AA71" s="10"/>
    </row>
    <row r="72" spans="1:27" s="9" customFormat="1" ht="15.75" customHeight="1">
      <c r="A72" t="s">
        <v>154</v>
      </c>
      <c r="B72" s="11" t="s">
        <v>29</v>
      </c>
      <c r="C72" s="11" t="s">
        <v>157</v>
      </c>
      <c r="D72" s="11" t="str">
        <f>B72&amp;" "&amp;C72</f>
        <v>Eric Lewis</v>
      </c>
      <c r="E72" s="12" t="s">
        <v>16</v>
      </c>
      <c r="F72" s="12">
        <v>28</v>
      </c>
      <c r="G72" s="13">
        <v>0.1290625</v>
      </c>
      <c r="H72" s="14">
        <f>IF($E72="M",'2010 Results'!$B$125,IF($E72="F",'2010 Results'!$C$125,0))</f>
        <v>0.08674768518518518</v>
      </c>
      <c r="I72" s="15">
        <f>IF(AND($F72&gt;7,$F72&lt;101,$E72="M"),INDEX('2010 Results'!$B$126:$B$218,$F72-7,1),IF(AND($F72&gt;7,$F72&lt;101,$E72="F"),INDEX('2010 Results'!$C$126:$C$218,$F72-7,1),1))</f>
        <v>1</v>
      </c>
      <c r="J72" s="14">
        <f t="shared" si="8"/>
        <v>0.08674768518518518</v>
      </c>
      <c r="K72" s="14">
        <f t="shared" si="9"/>
        <v>0.1290625</v>
      </c>
      <c r="L72" s="16">
        <f t="shared" si="10"/>
        <v>67.21</v>
      </c>
      <c r="N72" s="18"/>
      <c r="O72" s="18"/>
      <c r="P72" s="18"/>
      <c r="Q72" s="18"/>
      <c r="Z72"/>
      <c r="AA72" s="10"/>
    </row>
    <row r="73" spans="1:27" s="9" customFormat="1" ht="15.75" customHeight="1">
      <c r="A73" s="19" t="s">
        <v>154</v>
      </c>
      <c r="B73" s="19" t="s">
        <v>158</v>
      </c>
      <c r="C73" s="19" t="s">
        <v>159</v>
      </c>
      <c r="D73" s="11" t="str">
        <f>B73&amp;" "&amp;C73</f>
        <v>Anthony Mireles</v>
      </c>
      <c r="E73" s="20" t="s">
        <v>16</v>
      </c>
      <c r="F73" s="20">
        <v>55</v>
      </c>
      <c r="G73" s="13">
        <v>0.20224537037037038</v>
      </c>
      <c r="H73" s="14">
        <f>IF($E73="M",'2010 Results'!$B$125,IF($E73="F",'2010 Results'!$C$125,0))</f>
        <v>0.08674768518518518</v>
      </c>
      <c r="I73" s="15">
        <f>IF(AND($F73&gt;7,$F73&lt;101,$E73="M"),INDEX('2010 Results'!$B$126:$B$218,$F73-7,1),IF(AND($F73&gt;7,$F73&lt;101,$E73="F"),INDEX('2010 Results'!$C$126:$C$218,$F73-7,1),1))</f>
        <v>0.8556</v>
      </c>
      <c r="J73" s="14">
        <f t="shared" si="8"/>
        <v>0.10138813135248384</v>
      </c>
      <c r="K73" s="14">
        <f t="shared" si="9"/>
        <v>0.1730411388888889</v>
      </c>
      <c r="L73" s="16">
        <f t="shared" si="10"/>
        <v>50.13</v>
      </c>
      <c r="N73" s="18"/>
      <c r="O73" s="18"/>
      <c r="P73" s="18"/>
      <c r="Q73" s="18"/>
      <c r="Z73"/>
      <c r="AA73" s="10"/>
    </row>
    <row r="74" spans="1:27" s="9" customFormat="1" ht="15.75" customHeight="1">
      <c r="A74" t="s">
        <v>160</v>
      </c>
      <c r="B74" s="26" t="s">
        <v>161</v>
      </c>
      <c r="C74" s="26" t="s">
        <v>162</v>
      </c>
      <c r="D74" s="11" t="str">
        <f>B74&amp;" "&amp;C74</f>
        <v>Mark Roman</v>
      </c>
      <c r="E74" s="12" t="s">
        <v>16</v>
      </c>
      <c r="F74" s="12">
        <v>56</v>
      </c>
      <c r="G74" s="13">
        <v>0.14256944444444444</v>
      </c>
      <c r="H74" s="14">
        <f>IF($E74="M",'2010 Results'!$B$125,IF($E74="F",'2010 Results'!$C$125,0))</f>
        <v>0.08674768518518518</v>
      </c>
      <c r="I74" s="15">
        <f>IF(AND($F74&gt;7,$F74&lt;101,$E74="M"),INDEX('2010 Results'!$B$126:$B$218,$F74-7,1),IF(AND($F74&gt;7,$F74&lt;101,$E74="F"),INDEX('2010 Results'!$C$126:$C$218,$F74-7,1),1))</f>
        <v>0.8476</v>
      </c>
      <c r="J74" s="14">
        <f t="shared" si="8"/>
        <v>0.10234507454599479</v>
      </c>
      <c r="K74" s="14">
        <f t="shared" si="9"/>
        <v>0.12084186111111112</v>
      </c>
      <c r="L74" s="16">
        <f t="shared" si="10"/>
        <v>71.78</v>
      </c>
      <c r="M74" s="17">
        <f>SUM(L74:L76)</f>
        <v>202.37</v>
      </c>
      <c r="N74" s="18"/>
      <c r="O74" s="18"/>
      <c r="P74" s="18"/>
      <c r="Q74" s="18"/>
      <c r="Z74"/>
      <c r="AA74" s="10"/>
    </row>
    <row r="75" spans="1:27" s="9" customFormat="1" ht="15.75" customHeight="1">
      <c r="A75" t="s">
        <v>160</v>
      </c>
      <c r="B75" s="22" t="s">
        <v>163</v>
      </c>
      <c r="C75" s="21" t="s">
        <v>164</v>
      </c>
      <c r="D75" s="11" t="str">
        <f>B75&amp;" "&amp;C75</f>
        <v>Wally Capps</v>
      </c>
      <c r="E75" s="23" t="s">
        <v>16</v>
      </c>
      <c r="F75" s="23">
        <v>69</v>
      </c>
      <c r="G75" s="13">
        <v>0.17483796296296297</v>
      </c>
      <c r="H75" s="14">
        <f>IF($E75="M",'2010 Results'!$B$125,IF($E75="F",'2010 Results'!$C$125,0))</f>
        <v>0.08674768518518518</v>
      </c>
      <c r="I75" s="15">
        <f>IF(AND($F75&gt;7,$F75&lt;101,$E75="M"),INDEX('2010 Results'!$B$126:$B$218,$F75-7,1),IF(AND($F75&gt;7,$F75&lt;101,$E75="F"),INDEX('2010 Results'!$C$126:$C$218,$F75-7,1),1))</f>
        <v>0.7434</v>
      </c>
      <c r="J75" s="14">
        <f t="shared" si="8"/>
        <v>0.11669045626201935</v>
      </c>
      <c r="K75" s="14">
        <f t="shared" si="9"/>
        <v>0.12997454166666667</v>
      </c>
      <c r="L75" s="16">
        <f t="shared" si="10"/>
        <v>66.74</v>
      </c>
      <c r="M75" s="17"/>
      <c r="N75" s="18"/>
      <c r="O75" s="18"/>
      <c r="P75" s="18"/>
      <c r="Q75" s="18"/>
      <c r="Z75"/>
      <c r="AA75" s="10"/>
    </row>
    <row r="76" spans="1:27" s="9" customFormat="1" ht="15.75" customHeight="1">
      <c r="A76" t="s">
        <v>160</v>
      </c>
      <c r="B76" s="26" t="s">
        <v>39</v>
      </c>
      <c r="C76" s="26" t="s">
        <v>165</v>
      </c>
      <c r="D76" s="11" t="str">
        <f>B76&amp;" "&amp;C76</f>
        <v>Steven Smith</v>
      </c>
      <c r="E76" s="12" t="s">
        <v>16</v>
      </c>
      <c r="F76" s="12">
        <v>51</v>
      </c>
      <c r="G76" s="13">
        <v>0.1530439814814815</v>
      </c>
      <c r="H76" s="14">
        <f>IF($E76="M",'2010 Results'!$B$125,IF($E76="F",'2010 Results'!$C$125,0))</f>
        <v>0.08674768518518518</v>
      </c>
      <c r="I76" s="15">
        <f>IF(AND($F76&gt;7,$F76&lt;101,$E76="M"),INDEX('2010 Results'!$B$126:$B$218,$F76-7,1),IF(AND($F76&gt;7,$F76&lt;101,$E76="F"),INDEX('2010 Results'!$C$126:$C$218,$F76-7,1),1))</f>
        <v>0.8877</v>
      </c>
      <c r="J76" s="14">
        <f t="shared" si="8"/>
        <v>0.0977218488061115</v>
      </c>
      <c r="K76" s="14">
        <f t="shared" si="9"/>
        <v>0.13585714236111113</v>
      </c>
      <c r="L76" s="16">
        <f t="shared" si="10"/>
        <v>63.85</v>
      </c>
      <c r="M76" s="17"/>
      <c r="N76" s="18"/>
      <c r="O76" s="18"/>
      <c r="P76" s="18"/>
      <c r="Q76" s="18"/>
      <c r="Z76"/>
      <c r="AA76" s="10"/>
    </row>
    <row r="77" spans="1:27" s="9" customFormat="1" ht="15.75" customHeight="1">
      <c r="A77" t="s">
        <v>166</v>
      </c>
      <c r="B77" s="26" t="s">
        <v>167</v>
      </c>
      <c r="C77" s="29" t="s">
        <v>168</v>
      </c>
      <c r="D77" s="11" t="str">
        <f>B77&amp;" "&amp;C77</f>
        <v>Tammy Kwok</v>
      </c>
      <c r="E77" s="12" t="s">
        <v>45</v>
      </c>
      <c r="F77" s="12">
        <v>26</v>
      </c>
      <c r="G77" s="13">
        <v>0.19843750000000002</v>
      </c>
      <c r="H77" s="14">
        <f>IF($E77="M",'2010 Results'!$B$125,IF($E77="F",'2010 Results'!$C$125,0))</f>
        <v>0.09403935185185186</v>
      </c>
      <c r="I77" s="15">
        <f>IF(AND($F77&gt;7,$F77&lt;101,$E77="M"),INDEX('2010 Results'!$B$126:$B$218,$F77-7,1),IF(AND($F77&gt;7,$F77&lt;101,$E77="F"),INDEX('2010 Results'!$C$126:$C$218,$F77-7,1),1))</f>
        <v>1</v>
      </c>
      <c r="J77" s="14">
        <f t="shared" si="8"/>
        <v>0.09403935185185186</v>
      </c>
      <c r="K77" s="14">
        <f t="shared" si="9"/>
        <v>0.19843750000000002</v>
      </c>
      <c r="L77" s="16">
        <f t="shared" si="10"/>
        <v>47.38</v>
      </c>
      <c r="M77" s="17">
        <f>SUM(L77:L77)</f>
        <v>47.38</v>
      </c>
      <c r="N77" s="18"/>
      <c r="O77" s="18"/>
      <c r="P77" s="18"/>
      <c r="Q77" s="18"/>
      <c r="Z77"/>
      <c r="AA77" s="10"/>
    </row>
    <row r="78" ht="12.75"/>
    <row r="79" ht="12.75"/>
    <row r="80" ht="12.75"/>
    <row r="81" ht="12.75"/>
    <row r="82" spans="1:13" ht="12.75">
      <c r="A82" t="s">
        <v>143</v>
      </c>
      <c r="B82" s="21" t="s">
        <v>169</v>
      </c>
      <c r="C82" s="22" t="s">
        <v>170</v>
      </c>
      <c r="D82" s="11" t="str">
        <f>B82&amp;" "&amp;C82</f>
        <v>Alexis Pickard</v>
      </c>
      <c r="E82" s="23" t="s">
        <v>45</v>
      </c>
      <c r="F82" s="23">
        <v>27</v>
      </c>
      <c r="G82" s="13"/>
      <c r="H82" s="14">
        <f>IF($E82="M",'2010 Results'!$B$125,IF($E82="F",'2010 Results'!$C$125,0))</f>
        <v>0.09403935185185186</v>
      </c>
      <c r="I82" s="15">
        <f>IF(AND($F82&gt;7,$F82&lt;101,$E82="M"),INDEX('2010 Results'!$B$126:$B$218,$F82-7,1),IF(AND($F82&gt;7,$F82&lt;101,$E82="F"),INDEX('2010 Results'!$C$126:$C$218,$F82-7,1),1))</f>
        <v>1</v>
      </c>
      <c r="J82" s="14">
        <f>IF($I82=0,0,$H82/$I82)</f>
        <v>0.09403935185185186</v>
      </c>
      <c r="K82" s="14">
        <f>IF($G82=0,0,$G82*$I82)</f>
        <v>0</v>
      </c>
      <c r="L82" s="16">
        <f>IF($G82=0,0,TRUNC(10000*$J82/$G82)/100)</f>
        <v>0</v>
      </c>
      <c r="M82" s="9" t="s">
        <v>171</v>
      </c>
    </row>
    <row r="83" spans="1:13" ht="12.75">
      <c r="A83" t="s">
        <v>13</v>
      </c>
      <c r="B83" t="s">
        <v>172</v>
      </c>
      <c r="C83" t="s">
        <v>173</v>
      </c>
      <c r="D83" s="11" t="str">
        <f>B83&amp;" "&amp;C83</f>
        <v>Don Yohman</v>
      </c>
      <c r="E83" s="1" t="s">
        <v>16</v>
      </c>
      <c r="F83" s="1">
        <v>58</v>
      </c>
      <c r="G83" s="13"/>
      <c r="H83" s="14">
        <f>IF($E83="M",'2010 Results'!$B$125,IF($E83="F",'2010 Results'!$C$125,0))</f>
        <v>0.08674768518518518</v>
      </c>
      <c r="I83" s="15">
        <f>IF(AND($F83&gt;7,$F83&lt;101,$E83="M"),INDEX('2010 Results'!$B$126:$B$218,$F83-7,1),IF(AND($F83&gt;7,$F83&lt;101,$E83="F"),INDEX('2010 Results'!$C$126:$C$218,$F83-7,1),1))</f>
        <v>0.8316</v>
      </c>
      <c r="J83" s="14">
        <f>IF($I83=0,0,$H83/$I83)</f>
        <v>0.10431419574938093</v>
      </c>
      <c r="K83" s="14">
        <f>IF($G83=0,0,$G83*$I83)</f>
        <v>0</v>
      </c>
      <c r="L83" s="16">
        <f>IF($G83=0,0,TRUNC(10000*$J83/$G83)/100)</f>
        <v>0</v>
      </c>
      <c r="M83" s="17" t="s">
        <v>171</v>
      </c>
    </row>
    <row r="84" spans="1:13" ht="12.75">
      <c r="A84" t="s">
        <v>52</v>
      </c>
      <c r="B84" t="s">
        <v>174</v>
      </c>
      <c r="C84" t="s">
        <v>175</v>
      </c>
      <c r="D84" s="11" t="str">
        <f>B84&amp;" "&amp;C84</f>
        <v>Mike Duggan</v>
      </c>
      <c r="E84" s="1" t="s">
        <v>16</v>
      </c>
      <c r="F84">
        <v>31</v>
      </c>
      <c r="G84" s="13"/>
      <c r="H84" s="14">
        <f>IF($E84="M",'2010 Results'!$B$125,IF($E84="F",'2010 Results'!$C$125,0))</f>
        <v>0.08674768518518518</v>
      </c>
      <c r="I84" s="15">
        <f>IF(AND($F84&gt;7,$F84&lt;101,$E84="M"),INDEX('2010 Results'!$B$126:$B$218,$F84-7,1),IF(AND($F84&gt;7,$F84&lt;101,$E84="F"),INDEX('2010 Results'!$C$126:$C$218,$F84-7,1),1))</f>
        <v>1</v>
      </c>
      <c r="J84" s="14">
        <f>IF($I84=0,0,$H84/$I84)</f>
        <v>0.08674768518518518</v>
      </c>
      <c r="K84" s="14">
        <f>IF($G84=0,0,$G84*$I84)</f>
        <v>0</v>
      </c>
      <c r="L84" s="16">
        <f>IF($G84=0,0,TRUNC(10000*$J84/$G84)/100)</f>
        <v>0</v>
      </c>
      <c r="M84" s="17" t="s">
        <v>176</v>
      </c>
    </row>
    <row r="85" spans="1:13" ht="12.75">
      <c r="A85" t="s">
        <v>52</v>
      </c>
      <c r="B85" s="26" t="s">
        <v>177</v>
      </c>
      <c r="C85" s="26" t="s">
        <v>165</v>
      </c>
      <c r="D85" s="11" t="str">
        <f>B85&amp;" "&amp;C85</f>
        <v>Gordon Smith</v>
      </c>
      <c r="E85" s="12" t="s">
        <v>16</v>
      </c>
      <c r="F85" s="12">
        <v>51</v>
      </c>
      <c r="G85" s="13"/>
      <c r="H85" s="14">
        <f>IF($E85="M",'2010 Results'!$B$125,IF($E85="F",'2010 Results'!$C$125,0))</f>
        <v>0.08674768518518518</v>
      </c>
      <c r="I85" s="15">
        <f>IF(AND($F85&gt;7,$F85&lt;101,$E85="M"),INDEX('2010 Results'!$B$126:$B$218,$F85-7,1),IF(AND($F85&gt;7,$F85&lt;101,$E85="F"),INDEX('2010 Results'!$C$126:$C$218,$F85-7,1),1))</f>
        <v>0.8877</v>
      </c>
      <c r="J85" s="14">
        <f>IF($I85=0,0,$H85/$I85)</f>
        <v>0.0977218488061115</v>
      </c>
      <c r="K85" s="14">
        <f>IF($G85=0,0,$G85*$I85)</f>
        <v>0</v>
      </c>
      <c r="L85" s="16">
        <f>IF($G85=0,0,TRUNC(10000*$J85/$G85)/100)</f>
        <v>0</v>
      </c>
      <c r="M85" s="30" t="s">
        <v>171</v>
      </c>
    </row>
    <row r="86" spans="1:13" ht="12.75">
      <c r="A86" s="11"/>
      <c r="B86" s="22"/>
      <c r="C86" s="21"/>
      <c r="D86" s="11" t="str">
        <f aca="true" t="shared" si="11" ref="D86:D93">B86&amp;" "&amp;C86</f>
        <v> </v>
      </c>
      <c r="E86" s="23"/>
      <c r="F86" s="23"/>
      <c r="G86" s="13"/>
      <c r="H86" s="14"/>
      <c r="I86" s="15"/>
      <c r="J86" s="14"/>
      <c r="K86" s="14"/>
      <c r="L86" s="16"/>
      <c r="M86" s="30"/>
    </row>
    <row r="87" spans="1:13" ht="12.75">
      <c r="A87" s="11"/>
      <c r="B87" s="22"/>
      <c r="C87" s="21"/>
      <c r="D87" s="11" t="str">
        <f t="shared" si="11"/>
        <v> </v>
      </c>
      <c r="E87" s="23"/>
      <c r="F87" s="23"/>
      <c r="G87" s="13"/>
      <c r="H87" s="14"/>
      <c r="I87" s="15"/>
      <c r="J87" s="14"/>
      <c r="K87" s="14"/>
      <c r="L87" s="16"/>
      <c r="M87" s="30"/>
    </row>
    <row r="88" spans="1:13" ht="12.75">
      <c r="A88" s="19"/>
      <c r="B88" s="19"/>
      <c r="C88" s="19"/>
      <c r="D88" s="11" t="str">
        <f t="shared" si="11"/>
        <v> </v>
      </c>
      <c r="E88" s="20"/>
      <c r="F88" s="20"/>
      <c r="G88" s="13"/>
      <c r="H88" s="14"/>
      <c r="I88" s="15"/>
      <c r="J88" s="14"/>
      <c r="K88" s="14"/>
      <c r="L88" s="16"/>
      <c r="M88" s="30"/>
    </row>
    <row r="89" spans="2:13" ht="12.75">
      <c r="B89" s="11"/>
      <c r="C89" s="11"/>
      <c r="D89" s="11" t="str">
        <f t="shared" si="11"/>
        <v> </v>
      </c>
      <c r="E89" s="12"/>
      <c r="F89" s="12"/>
      <c r="G89" s="13"/>
      <c r="H89" s="14"/>
      <c r="I89" s="15"/>
      <c r="J89" s="14"/>
      <c r="K89" s="14"/>
      <c r="L89" s="16"/>
      <c r="M89" s="9"/>
    </row>
    <row r="90" spans="1:13" ht="12.75">
      <c r="A90" s="22"/>
      <c r="B90" s="21"/>
      <c r="C90" s="21"/>
      <c r="D90" s="11" t="str">
        <f t="shared" si="11"/>
        <v> </v>
      </c>
      <c r="E90" s="23"/>
      <c r="F90" s="23"/>
      <c r="G90" s="13"/>
      <c r="H90" s="14"/>
      <c r="I90" s="15"/>
      <c r="J90" s="14"/>
      <c r="K90" s="14"/>
      <c r="L90" s="16"/>
      <c r="M90" s="17"/>
    </row>
    <row r="91" spans="1:13" ht="12.75">
      <c r="A91" s="22"/>
      <c r="B91" s="21"/>
      <c r="C91" s="21"/>
      <c r="D91" s="11" t="str">
        <f t="shared" si="11"/>
        <v> </v>
      </c>
      <c r="E91" s="23"/>
      <c r="F91" s="23"/>
      <c r="G91" s="13"/>
      <c r="H91" s="14"/>
      <c r="I91" s="15"/>
      <c r="J91" s="14"/>
      <c r="K91" s="14"/>
      <c r="L91" s="16"/>
      <c r="M91" s="9"/>
    </row>
    <row r="92" spans="2:13" ht="12.75">
      <c r="B92" s="11"/>
      <c r="C92" s="11"/>
      <c r="D92" s="11" t="str">
        <f t="shared" si="11"/>
        <v> </v>
      </c>
      <c r="E92" s="12"/>
      <c r="F92" s="12"/>
      <c r="G92" s="13"/>
      <c r="H92" s="14"/>
      <c r="I92" s="15"/>
      <c r="J92" s="14"/>
      <c r="K92" s="14"/>
      <c r="L92" s="16"/>
      <c r="M92" s="9"/>
    </row>
    <row r="93" spans="2:13" ht="12.75">
      <c r="B93" s="11"/>
      <c r="C93" s="11"/>
      <c r="D93" s="11" t="str">
        <f t="shared" si="11"/>
        <v> </v>
      </c>
      <c r="E93" s="1"/>
      <c r="G93" s="13"/>
      <c r="H93" s="14"/>
      <c r="I93" s="15"/>
      <c r="J93" s="14"/>
      <c r="K93" s="14"/>
      <c r="L93" s="16"/>
      <c r="M93" s="9"/>
    </row>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spans="1:17" ht="12.75">
      <c r="A124" s="31" t="s">
        <v>5</v>
      </c>
      <c r="B124" s="32" t="s">
        <v>178</v>
      </c>
      <c r="C124" s="33" t="s">
        <v>179</v>
      </c>
      <c r="D124" s="34" t="s">
        <v>178</v>
      </c>
      <c r="E124" s="35" t="s">
        <v>178</v>
      </c>
      <c r="F124" s="35" t="s">
        <v>178</v>
      </c>
      <c r="G124" s="35" t="s">
        <v>178</v>
      </c>
      <c r="H124" s="35" t="s">
        <v>178</v>
      </c>
      <c r="I124" s="35" t="s">
        <v>178</v>
      </c>
      <c r="J124" s="35" t="s">
        <v>179</v>
      </c>
      <c r="K124" s="35" t="s">
        <v>179</v>
      </c>
      <c r="L124" s="35" t="s">
        <v>179</v>
      </c>
      <c r="M124" s="35" t="s">
        <v>179</v>
      </c>
      <c r="N124" s="35" t="s">
        <v>179</v>
      </c>
      <c r="O124" s="36" t="s">
        <v>179</v>
      </c>
      <c r="P124" s="37"/>
      <c r="Q124" s="37"/>
    </row>
    <row r="125" spans="1:17" ht="12.75">
      <c r="A125" s="38" t="s">
        <v>180</v>
      </c>
      <c r="B125" s="39">
        <v>0.08674768518518518</v>
      </c>
      <c r="C125" s="40">
        <v>0.09403935185185186</v>
      </c>
      <c r="D125" s="41">
        <v>0.7</v>
      </c>
      <c r="E125" s="42">
        <v>0.75</v>
      </c>
      <c r="F125" s="42">
        <v>0.77</v>
      </c>
      <c r="G125" s="42">
        <v>0.8</v>
      </c>
      <c r="H125" s="42">
        <v>0.85</v>
      </c>
      <c r="I125" s="42">
        <v>0.9</v>
      </c>
      <c r="J125" s="42">
        <v>0.7</v>
      </c>
      <c r="K125" s="42">
        <v>0.75</v>
      </c>
      <c r="L125" s="42">
        <v>0.77</v>
      </c>
      <c r="M125" s="42">
        <v>0.8</v>
      </c>
      <c r="N125" s="42">
        <v>0.85</v>
      </c>
      <c r="O125" s="43">
        <v>0.9</v>
      </c>
      <c r="P125" s="44"/>
      <c r="Q125" s="44"/>
    </row>
    <row r="126" spans="1:17" ht="12.75">
      <c r="A126" s="45">
        <v>8</v>
      </c>
      <c r="B126" s="46">
        <v>0.7324</v>
      </c>
      <c r="C126" s="47">
        <v>0.7311</v>
      </c>
      <c r="D126" s="48">
        <f aca="true" t="shared" si="12" ref="D126:D142">$B$125/$B126/D$125</f>
        <v>0.16920434810249116</v>
      </c>
      <c r="E126" s="48">
        <f aca="true" t="shared" si="13" ref="E126:F145">$B$125/$B126/E$125</f>
        <v>0.15792405822899175</v>
      </c>
      <c r="F126" s="48">
        <f t="shared" si="13"/>
        <v>0.15382213463862832</v>
      </c>
      <c r="G126" s="48">
        <f aca="true" t="shared" si="14" ref="G126:I145">$B$125/$B126/G$125</f>
        <v>0.14805380458967976</v>
      </c>
      <c r="H126" s="48">
        <f t="shared" si="14"/>
        <v>0.13934475726087509</v>
      </c>
      <c r="I126" s="48">
        <f t="shared" si="14"/>
        <v>0.13160338185749312</v>
      </c>
      <c r="J126" s="48">
        <f aca="true" t="shared" si="15" ref="J126:O135">$C$125/$C126/J$125</f>
        <v>0.1837531544479979</v>
      </c>
      <c r="K126" s="48">
        <f t="shared" si="15"/>
        <v>0.1715029441514647</v>
      </c>
      <c r="L126" s="48">
        <f t="shared" si="15"/>
        <v>0.1670483222254526</v>
      </c>
      <c r="M126" s="48">
        <f t="shared" si="15"/>
        <v>0.16078401014199814</v>
      </c>
      <c r="N126" s="48">
        <f t="shared" si="15"/>
        <v>0.15132612719246885</v>
      </c>
      <c r="O126" s="48">
        <f t="shared" si="15"/>
        <v>0.14291912012622057</v>
      </c>
      <c r="P126" s="49"/>
      <c r="Q126" s="49"/>
    </row>
    <row r="127" spans="1:17" ht="12.75">
      <c r="A127" s="45">
        <v>9</v>
      </c>
      <c r="B127" s="46">
        <v>0.7651</v>
      </c>
      <c r="C127" s="47">
        <v>0.7654</v>
      </c>
      <c r="D127" s="48">
        <f t="shared" si="12"/>
        <v>0.16197263697590453</v>
      </c>
      <c r="E127" s="48">
        <f t="shared" si="13"/>
        <v>0.15117446117751088</v>
      </c>
      <c r="F127" s="48">
        <f t="shared" si="13"/>
        <v>0.14724785179627684</v>
      </c>
      <c r="G127" s="48">
        <f t="shared" si="14"/>
        <v>0.14172605735391644</v>
      </c>
      <c r="H127" s="48">
        <f t="shared" si="14"/>
        <v>0.13338923045074488</v>
      </c>
      <c r="I127" s="48">
        <f t="shared" si="14"/>
        <v>0.12597871764792573</v>
      </c>
      <c r="J127" s="48">
        <f t="shared" si="15"/>
        <v>0.17551859317602725</v>
      </c>
      <c r="K127" s="48">
        <f t="shared" si="15"/>
        <v>0.16381735363095876</v>
      </c>
      <c r="L127" s="48">
        <f t="shared" si="15"/>
        <v>0.15956235743275202</v>
      </c>
      <c r="M127" s="48">
        <f t="shared" si="15"/>
        <v>0.15357876902902381</v>
      </c>
      <c r="N127" s="48">
        <f t="shared" si="15"/>
        <v>0.14454472379202243</v>
      </c>
      <c r="O127" s="48">
        <f t="shared" si="15"/>
        <v>0.13651446135913228</v>
      </c>
      <c r="P127" s="49"/>
      <c r="Q127" s="49"/>
    </row>
    <row r="128" spans="1:17" ht="12.75">
      <c r="A128" s="45">
        <v>10</v>
      </c>
      <c r="B128" s="46">
        <v>0.7956</v>
      </c>
      <c r="C128" s="47">
        <v>0.7975</v>
      </c>
      <c r="D128" s="48">
        <f t="shared" si="12"/>
        <v>0.15576327872079507</v>
      </c>
      <c r="E128" s="48">
        <f t="shared" si="13"/>
        <v>0.1453790601394087</v>
      </c>
      <c r="F128" s="48">
        <f t="shared" si="13"/>
        <v>0.14160298065526822</v>
      </c>
      <c r="G128" s="48">
        <f t="shared" si="14"/>
        <v>0.13629286888069567</v>
      </c>
      <c r="H128" s="48">
        <f t="shared" si="14"/>
        <v>0.12827564129947827</v>
      </c>
      <c r="I128" s="48">
        <f t="shared" si="14"/>
        <v>0.12114921678284059</v>
      </c>
      <c r="J128" s="48">
        <f t="shared" si="15"/>
        <v>0.16845383224693572</v>
      </c>
      <c r="K128" s="48">
        <f t="shared" si="15"/>
        <v>0.15722357676380666</v>
      </c>
      <c r="L128" s="48">
        <f t="shared" si="15"/>
        <v>0.15313984749721427</v>
      </c>
      <c r="M128" s="48">
        <f t="shared" si="15"/>
        <v>0.14739710321606875</v>
      </c>
      <c r="N128" s="48">
        <f t="shared" si="15"/>
        <v>0.1387266853798294</v>
      </c>
      <c r="O128" s="48">
        <f t="shared" si="15"/>
        <v>0.13101964730317223</v>
      </c>
      <c r="P128" s="49"/>
      <c r="Q128" s="49"/>
    </row>
    <row r="129" spans="1:17" ht="12.75">
      <c r="A129" s="45">
        <v>11</v>
      </c>
      <c r="B129" s="46">
        <v>0.8239</v>
      </c>
      <c r="C129" s="47">
        <v>0.8274</v>
      </c>
      <c r="D129" s="48">
        <f t="shared" si="12"/>
        <v>0.15041299253582296</v>
      </c>
      <c r="E129" s="48">
        <f t="shared" si="13"/>
        <v>0.14038545970010144</v>
      </c>
      <c r="F129" s="48">
        <f t="shared" si="13"/>
        <v>0.1367390841234754</v>
      </c>
      <c r="G129" s="48">
        <f t="shared" si="14"/>
        <v>0.13161136846884508</v>
      </c>
      <c r="H129" s="48">
        <f t="shared" si="14"/>
        <v>0.12386952326479539</v>
      </c>
      <c r="I129" s="48">
        <f t="shared" si="14"/>
        <v>0.11698788308341786</v>
      </c>
      <c r="J129" s="48">
        <f t="shared" si="15"/>
        <v>0.1623663659861388</v>
      </c>
      <c r="K129" s="48">
        <f t="shared" si="15"/>
        <v>0.15154194158706286</v>
      </c>
      <c r="L129" s="48">
        <f t="shared" si="15"/>
        <v>0.14760578726012616</v>
      </c>
      <c r="M129" s="48">
        <f t="shared" si="15"/>
        <v>0.14207057023787142</v>
      </c>
      <c r="N129" s="48">
        <f t="shared" si="15"/>
        <v>0.13371347787093782</v>
      </c>
      <c r="O129" s="48">
        <f t="shared" si="15"/>
        <v>0.12628495132255238</v>
      </c>
      <c r="P129" s="49"/>
      <c r="Q129" s="49"/>
    </row>
    <row r="130" spans="1:17" ht="12.75">
      <c r="A130" s="45">
        <v>12</v>
      </c>
      <c r="B130" s="46">
        <v>0.85</v>
      </c>
      <c r="C130" s="47">
        <v>0.8551</v>
      </c>
      <c r="D130" s="48">
        <f t="shared" si="12"/>
        <v>0.14579442888266417</v>
      </c>
      <c r="E130" s="48">
        <f t="shared" si="13"/>
        <v>0.13607480029048655</v>
      </c>
      <c r="F130" s="48">
        <f t="shared" si="13"/>
        <v>0.13254038989333106</v>
      </c>
      <c r="G130" s="48">
        <f t="shared" si="14"/>
        <v>0.12757012527233114</v>
      </c>
      <c r="H130" s="48">
        <f t="shared" si="14"/>
        <v>0.12006600025631167</v>
      </c>
      <c r="I130" s="48">
        <f t="shared" si="14"/>
        <v>0.1133956669087388</v>
      </c>
      <c r="J130" s="48">
        <f t="shared" si="15"/>
        <v>0.15710669069925298</v>
      </c>
      <c r="K130" s="48">
        <f t="shared" si="15"/>
        <v>0.14663291131930278</v>
      </c>
      <c r="L130" s="48">
        <f t="shared" si="15"/>
        <v>0.14282426427204817</v>
      </c>
      <c r="M130" s="48">
        <f t="shared" si="15"/>
        <v>0.13746835436184635</v>
      </c>
      <c r="N130" s="48">
        <f t="shared" si="15"/>
        <v>0.1293819805758554</v>
      </c>
      <c r="O130" s="48">
        <f t="shared" si="15"/>
        <v>0.12219409276608564</v>
      </c>
      <c r="P130" s="49"/>
      <c r="Q130" s="49"/>
    </row>
    <row r="131" spans="1:17" ht="12.75">
      <c r="A131" s="45">
        <v>13</v>
      </c>
      <c r="B131" s="46">
        <v>0.8739</v>
      </c>
      <c r="C131" s="47">
        <v>0.8806</v>
      </c>
      <c r="D131" s="48">
        <f t="shared" si="12"/>
        <v>0.14180714561192875</v>
      </c>
      <c r="E131" s="48">
        <f t="shared" si="13"/>
        <v>0.13235333590446682</v>
      </c>
      <c r="F131" s="48">
        <f t="shared" si="13"/>
        <v>0.1289155869199352</v>
      </c>
      <c r="G131" s="48">
        <f t="shared" si="14"/>
        <v>0.12408125241043765</v>
      </c>
      <c r="H131" s="48">
        <f t="shared" si="14"/>
        <v>0.11678235520982368</v>
      </c>
      <c r="I131" s="48">
        <f t="shared" si="14"/>
        <v>0.11029444658705569</v>
      </c>
      <c r="J131" s="48">
        <f t="shared" si="15"/>
        <v>0.15255726915390783</v>
      </c>
      <c r="K131" s="48">
        <f t="shared" si="15"/>
        <v>0.1423867845436473</v>
      </c>
      <c r="L131" s="48">
        <f t="shared" si="15"/>
        <v>0.13868842650355256</v>
      </c>
      <c r="M131" s="48">
        <f t="shared" si="15"/>
        <v>0.13348761050966934</v>
      </c>
      <c r="N131" s="48">
        <f t="shared" si="15"/>
        <v>0.12563539812674762</v>
      </c>
      <c r="O131" s="48">
        <f t="shared" si="15"/>
        <v>0.11865565378637274</v>
      </c>
      <c r="P131" s="49"/>
      <c r="Q131" s="49"/>
    </row>
    <row r="132" spans="1:17" ht="12.75">
      <c r="A132" s="45">
        <v>14</v>
      </c>
      <c r="B132" s="46">
        <v>0.8956</v>
      </c>
      <c r="C132" s="47">
        <v>0.9039</v>
      </c>
      <c r="D132" s="48">
        <f t="shared" si="12"/>
        <v>0.13837121990873666</v>
      </c>
      <c r="E132" s="48">
        <f t="shared" si="13"/>
        <v>0.12914647191482087</v>
      </c>
      <c r="F132" s="48">
        <f t="shared" si="13"/>
        <v>0.1257920180988515</v>
      </c>
      <c r="G132" s="48">
        <f t="shared" si="14"/>
        <v>0.12107481742014456</v>
      </c>
      <c r="H132" s="48">
        <f t="shared" si="14"/>
        <v>0.11395276933660665</v>
      </c>
      <c r="I132" s="48">
        <f t="shared" si="14"/>
        <v>0.10762205992901738</v>
      </c>
      <c r="J132" s="48">
        <f t="shared" si="15"/>
        <v>0.14862477178551967</v>
      </c>
      <c r="K132" s="48">
        <f t="shared" si="15"/>
        <v>0.13871645366648502</v>
      </c>
      <c r="L132" s="48">
        <f t="shared" si="15"/>
        <v>0.13511342889592695</v>
      </c>
      <c r="M132" s="48">
        <f t="shared" si="15"/>
        <v>0.1300466753123297</v>
      </c>
      <c r="N132" s="48">
        <f t="shared" si="15"/>
        <v>0.12239687088219266</v>
      </c>
      <c r="O132" s="48">
        <f t="shared" si="15"/>
        <v>0.11559704472207084</v>
      </c>
      <c r="P132" s="49"/>
      <c r="Q132" s="49"/>
    </row>
    <row r="133" spans="1:17" ht="12.75">
      <c r="A133" s="45">
        <v>15</v>
      </c>
      <c r="B133" s="46">
        <v>0.9151</v>
      </c>
      <c r="C133" s="47">
        <v>0.925</v>
      </c>
      <c r="D133" s="48">
        <f t="shared" si="12"/>
        <v>0.1354226473065944</v>
      </c>
      <c r="E133" s="48">
        <f t="shared" si="13"/>
        <v>0.1263944708194881</v>
      </c>
      <c r="F133" s="48">
        <f t="shared" si="13"/>
        <v>0.12311149755144946</v>
      </c>
      <c r="G133" s="48">
        <f t="shared" si="14"/>
        <v>0.1184948163932701</v>
      </c>
      <c r="H133" s="48">
        <f t="shared" si="14"/>
        <v>0.11152453307601892</v>
      </c>
      <c r="I133" s="48">
        <f t="shared" si="14"/>
        <v>0.10532872568290676</v>
      </c>
      <c r="J133" s="48">
        <f t="shared" si="15"/>
        <v>0.14523452023452024</v>
      </c>
      <c r="K133" s="48">
        <f t="shared" si="15"/>
        <v>0.13555221888555222</v>
      </c>
      <c r="L133" s="48">
        <f t="shared" si="15"/>
        <v>0.13203138203138204</v>
      </c>
      <c r="M133" s="48">
        <f t="shared" si="15"/>
        <v>0.12708020520520522</v>
      </c>
      <c r="N133" s="48">
        <f t="shared" si="15"/>
        <v>0.11960489901666373</v>
      </c>
      <c r="O133" s="48">
        <f t="shared" si="15"/>
        <v>0.11296018240462685</v>
      </c>
      <c r="P133" s="49"/>
      <c r="Q133" s="49"/>
    </row>
    <row r="134" spans="1:17" ht="12.75">
      <c r="A134" s="45">
        <v>16</v>
      </c>
      <c r="B134" s="46">
        <v>0.9324</v>
      </c>
      <c r="C134" s="47">
        <v>0.945</v>
      </c>
      <c r="D134" s="48">
        <f t="shared" si="12"/>
        <v>0.13290997914013786</v>
      </c>
      <c r="E134" s="48">
        <f t="shared" si="13"/>
        <v>0.12404931386412867</v>
      </c>
      <c r="F134" s="48">
        <f t="shared" si="13"/>
        <v>0.12082725376376169</v>
      </c>
      <c r="G134" s="48">
        <f t="shared" si="14"/>
        <v>0.11629623174762062</v>
      </c>
      <c r="H134" s="48">
        <f t="shared" si="14"/>
        <v>0.10945527693893707</v>
      </c>
      <c r="I134" s="48">
        <f t="shared" si="14"/>
        <v>0.10337442822010723</v>
      </c>
      <c r="J134" s="48">
        <f t="shared" si="15"/>
        <v>0.1421607737745304</v>
      </c>
      <c r="K134" s="48">
        <f t="shared" si="15"/>
        <v>0.13268338885622838</v>
      </c>
      <c r="L134" s="48">
        <f t="shared" si="15"/>
        <v>0.12923706706775492</v>
      </c>
      <c r="M134" s="48">
        <f t="shared" si="15"/>
        <v>0.1243906770527141</v>
      </c>
      <c r="N134" s="48">
        <f t="shared" si="15"/>
        <v>0.11707357840255446</v>
      </c>
      <c r="O134" s="48">
        <f t="shared" si="15"/>
        <v>0.11056949071352365</v>
      </c>
      <c r="P134" s="49"/>
      <c r="Q134" s="49"/>
    </row>
    <row r="135" spans="1:17" ht="12.75">
      <c r="A135" s="45">
        <v>17</v>
      </c>
      <c r="B135" s="46">
        <v>0.9475</v>
      </c>
      <c r="C135" s="47">
        <v>0.965</v>
      </c>
      <c r="D135" s="48">
        <f t="shared" si="12"/>
        <v>0.13079183593695468</v>
      </c>
      <c r="E135" s="48">
        <f t="shared" si="13"/>
        <v>0.12207238020782435</v>
      </c>
      <c r="F135" s="48">
        <f t="shared" si="13"/>
        <v>0.11890166903359514</v>
      </c>
      <c r="G135" s="48">
        <f t="shared" si="14"/>
        <v>0.11444285644483532</v>
      </c>
      <c r="H135" s="48">
        <f t="shared" si="14"/>
        <v>0.10771092371278619</v>
      </c>
      <c r="I135" s="48">
        <f t="shared" si="14"/>
        <v>0.10172698350652029</v>
      </c>
      <c r="J135" s="48">
        <f t="shared" si="15"/>
        <v>0.13921443649422927</v>
      </c>
      <c r="K135" s="48">
        <f t="shared" si="15"/>
        <v>0.12993347406128064</v>
      </c>
      <c r="L135" s="48">
        <f t="shared" si="15"/>
        <v>0.1265585786311175</v>
      </c>
      <c r="M135" s="48">
        <f t="shared" si="15"/>
        <v>0.1218126319324506</v>
      </c>
      <c r="N135" s="48">
        <f t="shared" si="15"/>
        <v>0.11464718299524762</v>
      </c>
      <c r="O135" s="48">
        <f t="shared" si="15"/>
        <v>0.10827789505106719</v>
      </c>
      <c r="P135" s="49"/>
      <c r="Q135" s="49"/>
    </row>
    <row r="136" spans="1:17" ht="12.75">
      <c r="A136" s="45">
        <v>18</v>
      </c>
      <c r="B136" s="46">
        <v>0.9615</v>
      </c>
      <c r="C136" s="47">
        <v>0.9821</v>
      </c>
      <c r="D136" s="48">
        <f t="shared" si="12"/>
        <v>0.1288874306295003</v>
      </c>
      <c r="E136" s="48">
        <f t="shared" si="13"/>
        <v>0.12029493525420028</v>
      </c>
      <c r="F136" s="48">
        <f t="shared" si="13"/>
        <v>0.1171703914813639</v>
      </c>
      <c r="G136" s="48">
        <f t="shared" si="14"/>
        <v>0.11277650180081276</v>
      </c>
      <c r="H136" s="48">
        <f t="shared" si="14"/>
        <v>0.10614258993017672</v>
      </c>
      <c r="I136" s="48">
        <f t="shared" si="14"/>
        <v>0.10024577937850024</v>
      </c>
      <c r="J136" s="48">
        <f aca="true" t="shared" si="16" ref="J136:O145">$C$125/$C136/J$125</f>
        <v>0.136790480823675</v>
      </c>
      <c r="K136" s="48">
        <f t="shared" si="16"/>
        <v>0.12767111543543</v>
      </c>
      <c r="L136" s="48">
        <f t="shared" si="16"/>
        <v>0.12435498256697727</v>
      </c>
      <c r="M136" s="48">
        <f t="shared" si="16"/>
        <v>0.11969167072071563</v>
      </c>
      <c r="N136" s="48">
        <f t="shared" si="16"/>
        <v>0.11265098420773237</v>
      </c>
      <c r="O136" s="48">
        <f t="shared" si="16"/>
        <v>0.10639259619619167</v>
      </c>
      <c r="P136" s="49"/>
      <c r="Q136" s="49"/>
    </row>
    <row r="137" spans="1:17" ht="12.75">
      <c r="A137" s="45">
        <v>19</v>
      </c>
      <c r="B137" s="46">
        <v>0.9755</v>
      </c>
      <c r="C137" s="47">
        <v>0.9936</v>
      </c>
      <c r="D137" s="48">
        <f t="shared" si="12"/>
        <v>0.12703768790391035</v>
      </c>
      <c r="E137" s="48">
        <f t="shared" si="13"/>
        <v>0.11856850871031632</v>
      </c>
      <c r="F137" s="48">
        <f t="shared" si="13"/>
        <v>0.11548880718537304</v>
      </c>
      <c r="G137" s="48">
        <f t="shared" si="14"/>
        <v>0.11115797691592155</v>
      </c>
      <c r="H137" s="48">
        <f t="shared" si="14"/>
        <v>0.10461927239145558</v>
      </c>
      <c r="I137" s="48">
        <f t="shared" si="14"/>
        <v>0.09880709059193027</v>
      </c>
      <c r="J137" s="48">
        <f t="shared" si="16"/>
        <v>0.1352072576659936</v>
      </c>
      <c r="K137" s="48">
        <f t="shared" si="16"/>
        <v>0.12619344048826067</v>
      </c>
      <c r="L137" s="48">
        <f t="shared" si="16"/>
        <v>0.1229156887872669</v>
      </c>
      <c r="M137" s="48">
        <f t="shared" si="16"/>
        <v>0.11830635045774439</v>
      </c>
      <c r="N137" s="48">
        <f t="shared" si="16"/>
        <v>0.11134715337199472</v>
      </c>
      <c r="O137" s="48">
        <f t="shared" si="16"/>
        <v>0.1051612004068839</v>
      </c>
      <c r="P137" s="49"/>
      <c r="Q137" s="49"/>
    </row>
    <row r="138" spans="1:17" ht="12.75">
      <c r="A138" s="45">
        <v>20</v>
      </c>
      <c r="B138" s="46">
        <v>0.9875</v>
      </c>
      <c r="C138" s="47">
        <v>0.9993</v>
      </c>
      <c r="D138" s="48">
        <f t="shared" si="12"/>
        <v>0.125493938785078</v>
      </c>
      <c r="E138" s="48">
        <f t="shared" si="13"/>
        <v>0.11712767619940613</v>
      </c>
      <c r="F138" s="48">
        <f t="shared" si="13"/>
        <v>0.11408539889552545</v>
      </c>
      <c r="G138" s="48">
        <f t="shared" si="14"/>
        <v>0.10980719643694324</v>
      </c>
      <c r="H138" s="48">
        <f t="shared" si="14"/>
        <v>0.1033479495877113</v>
      </c>
      <c r="I138" s="48">
        <f t="shared" si="14"/>
        <v>0.09760639683283845</v>
      </c>
      <c r="J138" s="48">
        <f t="shared" si="16"/>
        <v>0.13443603644244095</v>
      </c>
      <c r="K138" s="48">
        <f t="shared" si="16"/>
        <v>0.1254736340129449</v>
      </c>
      <c r="L138" s="48">
        <f t="shared" si="16"/>
        <v>0.12221457858403723</v>
      </c>
      <c r="M138" s="48">
        <f t="shared" si="16"/>
        <v>0.11763153188713582</v>
      </c>
      <c r="N138" s="48">
        <f t="shared" si="16"/>
        <v>0.11071203001142196</v>
      </c>
      <c r="O138" s="48">
        <f t="shared" si="16"/>
        <v>0.10456136167745407</v>
      </c>
      <c r="P138" s="49"/>
      <c r="Q138" s="49"/>
    </row>
    <row r="139" spans="1:17" ht="12.75">
      <c r="A139" s="45">
        <v>21</v>
      </c>
      <c r="B139" s="46">
        <v>0.9955</v>
      </c>
      <c r="C139" s="47">
        <v>1</v>
      </c>
      <c r="D139" s="48">
        <f t="shared" si="12"/>
        <v>0.12448544907108443</v>
      </c>
      <c r="E139" s="48">
        <f t="shared" si="13"/>
        <v>0.11618641913301213</v>
      </c>
      <c r="F139" s="48">
        <f t="shared" si="13"/>
        <v>0.1131685900646222</v>
      </c>
      <c r="G139" s="48">
        <f t="shared" si="14"/>
        <v>0.10892476793719887</v>
      </c>
      <c r="H139" s="48">
        <f t="shared" si="14"/>
        <v>0.1025174286467754</v>
      </c>
      <c r="I139" s="48">
        <f t="shared" si="14"/>
        <v>0.09682201594417676</v>
      </c>
      <c r="J139" s="48">
        <f t="shared" si="16"/>
        <v>0.13434193121693125</v>
      </c>
      <c r="K139" s="48">
        <f t="shared" si="16"/>
        <v>0.1253858024691358</v>
      </c>
      <c r="L139" s="48">
        <f t="shared" si="16"/>
        <v>0.12212902837902839</v>
      </c>
      <c r="M139" s="48">
        <f t="shared" si="16"/>
        <v>0.11754918981481483</v>
      </c>
      <c r="N139" s="48">
        <f t="shared" si="16"/>
        <v>0.11063453159041396</v>
      </c>
      <c r="O139" s="48">
        <f t="shared" si="16"/>
        <v>0.10448816872427984</v>
      </c>
      <c r="P139" s="49"/>
      <c r="Q139" s="49"/>
    </row>
    <row r="140" spans="1:17" ht="12.75">
      <c r="A140" s="45">
        <v>22</v>
      </c>
      <c r="B140" s="46">
        <v>0.9995</v>
      </c>
      <c r="C140" s="47">
        <v>1</v>
      </c>
      <c r="D140" s="48">
        <f t="shared" si="12"/>
        <v>0.12398725817935422</v>
      </c>
      <c r="E140" s="48">
        <f t="shared" si="13"/>
        <v>0.11572144096739727</v>
      </c>
      <c r="F140" s="48">
        <f t="shared" si="13"/>
        <v>0.11271568925395838</v>
      </c>
      <c r="G140" s="48">
        <f t="shared" si="14"/>
        <v>0.10848885090693493</v>
      </c>
      <c r="H140" s="48">
        <f t="shared" si="14"/>
        <v>0.10210715379476229</v>
      </c>
      <c r="I140" s="48">
        <f t="shared" si="14"/>
        <v>0.09643453413949772</v>
      </c>
      <c r="J140" s="48">
        <f t="shared" si="16"/>
        <v>0.13434193121693125</v>
      </c>
      <c r="K140" s="48">
        <f t="shared" si="16"/>
        <v>0.1253858024691358</v>
      </c>
      <c r="L140" s="48">
        <f t="shared" si="16"/>
        <v>0.12212902837902839</v>
      </c>
      <c r="M140" s="48">
        <f t="shared" si="16"/>
        <v>0.11754918981481483</v>
      </c>
      <c r="N140" s="48">
        <f t="shared" si="16"/>
        <v>0.11063453159041396</v>
      </c>
      <c r="O140" s="48">
        <f t="shared" si="16"/>
        <v>0.10448816872427984</v>
      </c>
      <c r="P140" s="49"/>
      <c r="Q140" s="49"/>
    </row>
    <row r="141" spans="1:17" ht="12.75">
      <c r="A141" s="45">
        <v>23</v>
      </c>
      <c r="B141" s="46">
        <v>1</v>
      </c>
      <c r="C141" s="47">
        <v>1</v>
      </c>
      <c r="D141" s="48">
        <f t="shared" si="12"/>
        <v>0.12392526455026455</v>
      </c>
      <c r="E141" s="48">
        <f t="shared" si="13"/>
        <v>0.11566358024691357</v>
      </c>
      <c r="F141" s="48">
        <f t="shared" si="13"/>
        <v>0.1126593314093314</v>
      </c>
      <c r="G141" s="48">
        <f t="shared" si="14"/>
        <v>0.10843460648148147</v>
      </c>
      <c r="H141" s="48">
        <f t="shared" si="14"/>
        <v>0.10205610021786492</v>
      </c>
      <c r="I141" s="48">
        <f t="shared" si="14"/>
        <v>0.09638631687242798</v>
      </c>
      <c r="J141" s="48">
        <f t="shared" si="16"/>
        <v>0.13434193121693125</v>
      </c>
      <c r="K141" s="48">
        <f t="shared" si="16"/>
        <v>0.1253858024691358</v>
      </c>
      <c r="L141" s="48">
        <f t="shared" si="16"/>
        <v>0.12212902837902839</v>
      </c>
      <c r="M141" s="48">
        <f t="shared" si="16"/>
        <v>0.11754918981481483</v>
      </c>
      <c r="N141" s="48">
        <f t="shared" si="16"/>
        <v>0.11063453159041396</v>
      </c>
      <c r="O141" s="48">
        <f t="shared" si="16"/>
        <v>0.10448816872427984</v>
      </c>
      <c r="P141" s="49"/>
      <c r="Q141" s="49"/>
    </row>
    <row r="142" spans="1:17" ht="12.75">
      <c r="A142" s="45">
        <v>24</v>
      </c>
      <c r="B142" s="46">
        <v>1</v>
      </c>
      <c r="C142" s="47">
        <v>1</v>
      </c>
      <c r="D142" s="48">
        <f t="shared" si="12"/>
        <v>0.12392526455026455</v>
      </c>
      <c r="E142" s="48">
        <f t="shared" si="13"/>
        <v>0.11566358024691357</v>
      </c>
      <c r="F142" s="48">
        <f t="shared" si="13"/>
        <v>0.1126593314093314</v>
      </c>
      <c r="G142" s="48">
        <f t="shared" si="14"/>
        <v>0.10843460648148147</v>
      </c>
      <c r="H142" s="48">
        <f t="shared" si="14"/>
        <v>0.10205610021786492</v>
      </c>
      <c r="I142" s="48">
        <f t="shared" si="14"/>
        <v>0.09638631687242798</v>
      </c>
      <c r="J142" s="48">
        <f t="shared" si="16"/>
        <v>0.13434193121693125</v>
      </c>
      <c r="K142" s="48">
        <f t="shared" si="16"/>
        <v>0.1253858024691358</v>
      </c>
      <c r="L142" s="48">
        <f t="shared" si="16"/>
        <v>0.12212902837902839</v>
      </c>
      <c r="M142" s="48">
        <f t="shared" si="16"/>
        <v>0.11754918981481483</v>
      </c>
      <c r="N142" s="48">
        <f t="shared" si="16"/>
        <v>0.11063453159041396</v>
      </c>
      <c r="O142" s="48">
        <f t="shared" si="16"/>
        <v>0.10448816872427984</v>
      </c>
      <c r="P142" s="49"/>
      <c r="Q142" s="49"/>
    </row>
    <row r="143" spans="1:17" ht="12.75">
      <c r="A143" s="45">
        <v>25</v>
      </c>
      <c r="B143" s="46">
        <v>1</v>
      </c>
      <c r="C143" s="47">
        <v>1</v>
      </c>
      <c r="D143" s="48">
        <f aca="true" t="shared" si="17" ref="D143:F158">$B$125/$B143/D$125</f>
        <v>0.12392526455026455</v>
      </c>
      <c r="E143" s="48">
        <f t="shared" si="13"/>
        <v>0.11566358024691357</v>
      </c>
      <c r="F143" s="48">
        <f t="shared" si="13"/>
        <v>0.1126593314093314</v>
      </c>
      <c r="G143" s="48">
        <f t="shared" si="14"/>
        <v>0.10843460648148147</v>
      </c>
      <c r="H143" s="48">
        <f t="shared" si="14"/>
        <v>0.10205610021786492</v>
      </c>
      <c r="I143" s="48">
        <f t="shared" si="14"/>
        <v>0.09638631687242798</v>
      </c>
      <c r="J143" s="48">
        <f t="shared" si="16"/>
        <v>0.13434193121693125</v>
      </c>
      <c r="K143" s="48">
        <f t="shared" si="16"/>
        <v>0.1253858024691358</v>
      </c>
      <c r="L143" s="48">
        <f t="shared" si="16"/>
        <v>0.12212902837902839</v>
      </c>
      <c r="M143" s="48">
        <f t="shared" si="16"/>
        <v>0.11754918981481483</v>
      </c>
      <c r="N143" s="48">
        <f t="shared" si="16"/>
        <v>0.11063453159041396</v>
      </c>
      <c r="O143" s="48">
        <f t="shared" si="16"/>
        <v>0.10448816872427984</v>
      </c>
      <c r="P143" s="49"/>
      <c r="Q143" s="49"/>
    </row>
    <row r="144" spans="1:17" ht="12.75">
      <c r="A144" s="45">
        <v>26</v>
      </c>
      <c r="B144" s="46">
        <v>1</v>
      </c>
      <c r="C144" s="47">
        <v>1</v>
      </c>
      <c r="D144" s="48">
        <f t="shared" si="17"/>
        <v>0.12392526455026455</v>
      </c>
      <c r="E144" s="48">
        <f t="shared" si="13"/>
        <v>0.11566358024691357</v>
      </c>
      <c r="F144" s="48">
        <f t="shared" si="13"/>
        <v>0.1126593314093314</v>
      </c>
      <c r="G144" s="48">
        <f t="shared" si="14"/>
        <v>0.10843460648148147</v>
      </c>
      <c r="H144" s="48">
        <f t="shared" si="14"/>
        <v>0.10205610021786492</v>
      </c>
      <c r="I144" s="48">
        <f t="shared" si="14"/>
        <v>0.09638631687242798</v>
      </c>
      <c r="J144" s="48">
        <f t="shared" si="16"/>
        <v>0.13434193121693125</v>
      </c>
      <c r="K144" s="48">
        <f t="shared" si="16"/>
        <v>0.1253858024691358</v>
      </c>
      <c r="L144" s="48">
        <f t="shared" si="16"/>
        <v>0.12212902837902839</v>
      </c>
      <c r="M144" s="48">
        <f t="shared" si="16"/>
        <v>0.11754918981481483</v>
      </c>
      <c r="N144" s="48">
        <f t="shared" si="16"/>
        <v>0.11063453159041396</v>
      </c>
      <c r="O144" s="48">
        <f t="shared" si="16"/>
        <v>0.10448816872427984</v>
      </c>
      <c r="P144" s="49"/>
      <c r="Q144" s="49"/>
    </row>
    <row r="145" spans="1:17" ht="12.75">
      <c r="A145" s="45">
        <v>27</v>
      </c>
      <c r="B145" s="46">
        <v>1</v>
      </c>
      <c r="C145" s="47">
        <v>1</v>
      </c>
      <c r="D145" s="48">
        <f t="shared" si="17"/>
        <v>0.12392526455026455</v>
      </c>
      <c r="E145" s="48">
        <f t="shared" si="13"/>
        <v>0.11566358024691357</v>
      </c>
      <c r="F145" s="48">
        <f t="shared" si="13"/>
        <v>0.1126593314093314</v>
      </c>
      <c r="G145" s="48">
        <f t="shared" si="14"/>
        <v>0.10843460648148147</v>
      </c>
      <c r="H145" s="48">
        <f t="shared" si="14"/>
        <v>0.10205610021786492</v>
      </c>
      <c r="I145" s="48">
        <f t="shared" si="14"/>
        <v>0.09638631687242798</v>
      </c>
      <c r="J145" s="48">
        <f t="shared" si="16"/>
        <v>0.13434193121693125</v>
      </c>
      <c r="K145" s="48">
        <f t="shared" si="16"/>
        <v>0.1253858024691358</v>
      </c>
      <c r="L145" s="48">
        <f t="shared" si="16"/>
        <v>0.12212902837902839</v>
      </c>
      <c r="M145" s="48">
        <f t="shared" si="16"/>
        <v>0.11754918981481483</v>
      </c>
      <c r="N145" s="48">
        <f t="shared" si="16"/>
        <v>0.11063453159041396</v>
      </c>
      <c r="O145" s="48">
        <f t="shared" si="16"/>
        <v>0.10448816872427984</v>
      </c>
      <c r="P145" s="49"/>
      <c r="Q145" s="49"/>
    </row>
    <row r="146" spans="1:17" ht="12.75">
      <c r="A146" s="45">
        <v>28</v>
      </c>
      <c r="B146" s="46">
        <v>1</v>
      </c>
      <c r="C146" s="47">
        <v>1</v>
      </c>
      <c r="D146" s="48">
        <f t="shared" si="17"/>
        <v>0.12392526455026455</v>
      </c>
      <c r="E146" s="48">
        <f t="shared" si="17"/>
        <v>0.11566358024691357</v>
      </c>
      <c r="F146" s="48">
        <f t="shared" si="17"/>
        <v>0.1126593314093314</v>
      </c>
      <c r="G146" s="48">
        <f aca="true" t="shared" si="18" ref="G146:I165">$B$125/$B146/G$125</f>
        <v>0.10843460648148147</v>
      </c>
      <c r="H146" s="48">
        <f t="shared" si="18"/>
        <v>0.10205610021786492</v>
      </c>
      <c r="I146" s="48">
        <f t="shared" si="18"/>
        <v>0.09638631687242798</v>
      </c>
      <c r="J146" s="48">
        <f aca="true" t="shared" si="19" ref="J146:O155">$C$125/$C146/J$125</f>
        <v>0.13434193121693125</v>
      </c>
      <c r="K146" s="48">
        <f t="shared" si="19"/>
        <v>0.1253858024691358</v>
      </c>
      <c r="L146" s="48">
        <f t="shared" si="19"/>
        <v>0.12212902837902839</v>
      </c>
      <c r="M146" s="48">
        <f t="shared" si="19"/>
        <v>0.11754918981481483</v>
      </c>
      <c r="N146" s="48">
        <f t="shared" si="19"/>
        <v>0.11063453159041396</v>
      </c>
      <c r="O146" s="48">
        <f t="shared" si="19"/>
        <v>0.10448816872427984</v>
      </c>
      <c r="P146" s="49"/>
      <c r="Q146" s="49"/>
    </row>
    <row r="147" spans="1:17" ht="12.75">
      <c r="A147" s="45">
        <v>29</v>
      </c>
      <c r="B147" s="46">
        <v>1</v>
      </c>
      <c r="C147" s="47">
        <v>1</v>
      </c>
      <c r="D147" s="48">
        <f t="shared" si="17"/>
        <v>0.12392526455026455</v>
      </c>
      <c r="E147" s="48">
        <f t="shared" si="17"/>
        <v>0.11566358024691357</v>
      </c>
      <c r="F147" s="48">
        <f t="shared" si="17"/>
        <v>0.1126593314093314</v>
      </c>
      <c r="G147" s="48">
        <f t="shared" si="18"/>
        <v>0.10843460648148147</v>
      </c>
      <c r="H147" s="48">
        <f t="shared" si="18"/>
        <v>0.10205610021786492</v>
      </c>
      <c r="I147" s="48">
        <f t="shared" si="18"/>
        <v>0.09638631687242798</v>
      </c>
      <c r="J147" s="48">
        <f t="shared" si="19"/>
        <v>0.13434193121693125</v>
      </c>
      <c r="K147" s="48">
        <f t="shared" si="19"/>
        <v>0.1253858024691358</v>
      </c>
      <c r="L147" s="48">
        <f t="shared" si="19"/>
        <v>0.12212902837902839</v>
      </c>
      <c r="M147" s="48">
        <f t="shared" si="19"/>
        <v>0.11754918981481483</v>
      </c>
      <c r="N147" s="48">
        <f t="shared" si="19"/>
        <v>0.11063453159041396</v>
      </c>
      <c r="O147" s="48">
        <f t="shared" si="19"/>
        <v>0.10448816872427984</v>
      </c>
      <c r="P147" s="49"/>
      <c r="Q147" s="49"/>
    </row>
    <row r="148" spans="1:17" ht="12.75">
      <c r="A148" s="45">
        <v>30</v>
      </c>
      <c r="B148" s="46">
        <v>1</v>
      </c>
      <c r="C148" s="47">
        <v>0.9996</v>
      </c>
      <c r="D148" s="48">
        <f t="shared" si="17"/>
        <v>0.12392526455026455</v>
      </c>
      <c r="E148" s="48">
        <f t="shared" si="17"/>
        <v>0.11566358024691357</v>
      </c>
      <c r="F148" s="48">
        <f t="shared" si="17"/>
        <v>0.1126593314093314</v>
      </c>
      <c r="G148" s="48">
        <f t="shared" si="18"/>
        <v>0.10843460648148147</v>
      </c>
      <c r="H148" s="48">
        <f t="shared" si="18"/>
        <v>0.10205610021786492</v>
      </c>
      <c r="I148" s="48">
        <f t="shared" si="18"/>
        <v>0.09638631687242798</v>
      </c>
      <c r="J148" s="48">
        <f t="shared" si="19"/>
        <v>0.13439568949272832</v>
      </c>
      <c r="K148" s="48">
        <f t="shared" si="19"/>
        <v>0.12543597685987976</v>
      </c>
      <c r="L148" s="48">
        <f t="shared" si="19"/>
        <v>0.12217789953884392</v>
      </c>
      <c r="M148" s="48">
        <f t="shared" si="19"/>
        <v>0.11759622830613728</v>
      </c>
      <c r="N148" s="48">
        <f t="shared" si="19"/>
        <v>0.11067880311165862</v>
      </c>
      <c r="O148" s="48">
        <f t="shared" si="19"/>
        <v>0.10452998071656647</v>
      </c>
      <c r="P148" s="49"/>
      <c r="Q148" s="49"/>
    </row>
    <row r="149" spans="1:17" ht="12.75">
      <c r="A149" s="45">
        <v>31</v>
      </c>
      <c r="B149" s="46">
        <v>1</v>
      </c>
      <c r="C149" s="47">
        <v>0.9984</v>
      </c>
      <c r="D149" s="48">
        <f t="shared" si="17"/>
        <v>0.12392526455026455</v>
      </c>
      <c r="E149" s="48">
        <f t="shared" si="17"/>
        <v>0.11566358024691357</v>
      </c>
      <c r="F149" s="48">
        <f t="shared" si="17"/>
        <v>0.1126593314093314</v>
      </c>
      <c r="G149" s="48">
        <f t="shared" si="18"/>
        <v>0.10843460648148147</v>
      </c>
      <c r="H149" s="48">
        <f t="shared" si="18"/>
        <v>0.10205610021786492</v>
      </c>
      <c r="I149" s="48">
        <f t="shared" si="18"/>
        <v>0.09638631687242798</v>
      </c>
      <c r="J149" s="48">
        <f t="shared" si="19"/>
        <v>0.13455722277336865</v>
      </c>
      <c r="K149" s="48">
        <f t="shared" si="19"/>
        <v>0.12558674125514405</v>
      </c>
      <c r="L149" s="48">
        <f t="shared" si="19"/>
        <v>0.12232474797578965</v>
      </c>
      <c r="M149" s="48">
        <f t="shared" si="19"/>
        <v>0.11773756992669755</v>
      </c>
      <c r="N149" s="48">
        <f t="shared" si="19"/>
        <v>0.11081183051924476</v>
      </c>
      <c r="O149" s="48">
        <f t="shared" si="19"/>
        <v>0.10465561771262004</v>
      </c>
      <c r="P149" s="49"/>
      <c r="Q149" s="49"/>
    </row>
    <row r="150" spans="1:17" ht="12.75">
      <c r="A150" s="45">
        <v>32</v>
      </c>
      <c r="B150" s="46">
        <v>1</v>
      </c>
      <c r="C150" s="47">
        <v>0.9965</v>
      </c>
      <c r="D150" s="48">
        <f t="shared" si="17"/>
        <v>0.12392526455026455</v>
      </c>
      <c r="E150" s="48">
        <f t="shared" si="17"/>
        <v>0.11566358024691357</v>
      </c>
      <c r="F150" s="48">
        <f t="shared" si="17"/>
        <v>0.1126593314093314</v>
      </c>
      <c r="G150" s="48">
        <f t="shared" si="18"/>
        <v>0.10843460648148147</v>
      </c>
      <c r="H150" s="48">
        <f t="shared" si="18"/>
        <v>0.10205610021786492</v>
      </c>
      <c r="I150" s="48">
        <f t="shared" si="18"/>
        <v>0.09638631687242798</v>
      </c>
      <c r="J150" s="48">
        <f t="shared" si="19"/>
        <v>0.1348137794449887</v>
      </c>
      <c r="K150" s="48">
        <f t="shared" si="19"/>
        <v>0.12582619414865612</v>
      </c>
      <c r="L150" s="48">
        <f t="shared" si="19"/>
        <v>0.12255798131362608</v>
      </c>
      <c r="M150" s="48">
        <f t="shared" si="19"/>
        <v>0.1179620570143651</v>
      </c>
      <c r="N150" s="48">
        <f t="shared" si="19"/>
        <v>0.11102311248410833</v>
      </c>
      <c r="O150" s="48">
        <f t="shared" si="19"/>
        <v>0.10485516179054676</v>
      </c>
      <c r="P150" s="49"/>
      <c r="Q150" s="49"/>
    </row>
    <row r="151" spans="1:17" ht="12.75">
      <c r="A151" s="45">
        <v>33</v>
      </c>
      <c r="B151" s="46">
        <v>1</v>
      </c>
      <c r="C151" s="47">
        <v>0.9937</v>
      </c>
      <c r="D151" s="48">
        <f t="shared" si="17"/>
        <v>0.12392526455026455</v>
      </c>
      <c r="E151" s="48">
        <f t="shared" si="17"/>
        <v>0.11566358024691357</v>
      </c>
      <c r="F151" s="48">
        <f t="shared" si="17"/>
        <v>0.1126593314093314</v>
      </c>
      <c r="G151" s="48">
        <f t="shared" si="18"/>
        <v>0.10843460648148147</v>
      </c>
      <c r="H151" s="48">
        <f t="shared" si="18"/>
        <v>0.10205610021786492</v>
      </c>
      <c r="I151" s="48">
        <f t="shared" si="18"/>
        <v>0.09638631687242798</v>
      </c>
      <c r="J151" s="48">
        <f t="shared" si="19"/>
        <v>0.1351936512196148</v>
      </c>
      <c r="K151" s="48">
        <f t="shared" si="19"/>
        <v>0.12618074113830716</v>
      </c>
      <c r="L151" s="48">
        <f t="shared" si="19"/>
        <v>0.12290331929055891</v>
      </c>
      <c r="M151" s="48">
        <f t="shared" si="19"/>
        <v>0.11829444481716295</v>
      </c>
      <c r="N151" s="48">
        <f t="shared" si="19"/>
        <v>0.11133594806321219</v>
      </c>
      <c r="O151" s="48">
        <f t="shared" si="19"/>
        <v>0.10515061761525596</v>
      </c>
      <c r="P151" s="49"/>
      <c r="Q151" s="49"/>
    </row>
    <row r="152" spans="1:17" ht="12.75">
      <c r="A152" s="45">
        <v>34</v>
      </c>
      <c r="B152" s="46">
        <v>1</v>
      </c>
      <c r="C152" s="47">
        <v>0.9902</v>
      </c>
      <c r="D152" s="48">
        <f t="shared" si="17"/>
        <v>0.12392526455026455</v>
      </c>
      <c r="E152" s="48">
        <f t="shared" si="17"/>
        <v>0.11566358024691357</v>
      </c>
      <c r="F152" s="48">
        <f t="shared" si="17"/>
        <v>0.1126593314093314</v>
      </c>
      <c r="G152" s="48">
        <f t="shared" si="18"/>
        <v>0.10843460648148147</v>
      </c>
      <c r="H152" s="48">
        <f t="shared" si="18"/>
        <v>0.10205610021786492</v>
      </c>
      <c r="I152" s="48">
        <f t="shared" si="18"/>
        <v>0.09638631687242798</v>
      </c>
      <c r="J152" s="48">
        <f t="shared" si="19"/>
        <v>0.135671512034873</v>
      </c>
      <c r="K152" s="48">
        <f t="shared" si="19"/>
        <v>0.12662674456588144</v>
      </c>
      <c r="L152" s="48">
        <f t="shared" si="19"/>
        <v>0.12333773821352088</v>
      </c>
      <c r="M152" s="48">
        <f t="shared" si="19"/>
        <v>0.11871257303051386</v>
      </c>
      <c r="N152" s="48">
        <f t="shared" si="19"/>
        <v>0.11172948049930716</v>
      </c>
      <c r="O152" s="48">
        <f t="shared" si="19"/>
        <v>0.10552228713823454</v>
      </c>
      <c r="P152" s="49"/>
      <c r="Q152" s="49"/>
    </row>
    <row r="153" spans="1:17" ht="12.75">
      <c r="A153" s="45">
        <v>35</v>
      </c>
      <c r="B153" s="46">
        <v>1</v>
      </c>
      <c r="C153" s="47">
        <v>0.9859</v>
      </c>
      <c r="D153" s="48">
        <f t="shared" si="17"/>
        <v>0.12392526455026455</v>
      </c>
      <c r="E153" s="48">
        <f t="shared" si="17"/>
        <v>0.11566358024691357</v>
      </c>
      <c r="F153" s="48">
        <f t="shared" si="17"/>
        <v>0.1126593314093314</v>
      </c>
      <c r="G153" s="48">
        <f t="shared" si="18"/>
        <v>0.10843460648148147</v>
      </c>
      <c r="H153" s="48">
        <f t="shared" si="18"/>
        <v>0.10205610021786492</v>
      </c>
      <c r="I153" s="48">
        <f t="shared" si="18"/>
        <v>0.09638631687242798</v>
      </c>
      <c r="J153" s="48">
        <f t="shared" si="19"/>
        <v>0.13626324294241934</v>
      </c>
      <c r="K153" s="48">
        <f t="shared" si="19"/>
        <v>0.12717902674625806</v>
      </c>
      <c r="L153" s="48">
        <f t="shared" si="19"/>
        <v>0.12387567540219939</v>
      </c>
      <c r="M153" s="48">
        <f t="shared" si="19"/>
        <v>0.11923033757461692</v>
      </c>
      <c r="N153" s="48">
        <f t="shared" si="19"/>
        <v>0.11221678830552181</v>
      </c>
      <c r="O153" s="48">
        <f t="shared" si="19"/>
        <v>0.10598252228854838</v>
      </c>
      <c r="P153" s="49"/>
      <c r="Q153" s="49"/>
    </row>
    <row r="154" spans="1:17" ht="12.75">
      <c r="A154" s="45">
        <v>36</v>
      </c>
      <c r="B154" s="46">
        <v>0.999</v>
      </c>
      <c r="C154" s="47">
        <v>0.9808</v>
      </c>
      <c r="D154" s="48">
        <f t="shared" si="17"/>
        <v>0.12404931386412867</v>
      </c>
      <c r="E154" s="48">
        <f t="shared" si="17"/>
        <v>0.11577935960652008</v>
      </c>
      <c r="F154" s="48">
        <f t="shared" si="17"/>
        <v>0.11277210351284424</v>
      </c>
      <c r="G154" s="48">
        <f t="shared" si="18"/>
        <v>0.10854314963111257</v>
      </c>
      <c r="H154" s="48">
        <f t="shared" si="18"/>
        <v>0.10215825847634125</v>
      </c>
      <c r="I154" s="48">
        <f t="shared" si="18"/>
        <v>0.09648279967210006</v>
      </c>
      <c r="J154" s="48">
        <f t="shared" si="19"/>
        <v>0.13697178957680592</v>
      </c>
      <c r="K154" s="48">
        <f t="shared" si="19"/>
        <v>0.12784033693835217</v>
      </c>
      <c r="L154" s="48">
        <f t="shared" si="19"/>
        <v>0.12451980870618717</v>
      </c>
      <c r="M154" s="48">
        <f t="shared" si="19"/>
        <v>0.11985031587970515</v>
      </c>
      <c r="N154" s="48">
        <f t="shared" si="19"/>
        <v>0.11280029729854604</v>
      </c>
      <c r="O154" s="48">
        <f t="shared" si="19"/>
        <v>0.10653361411529347</v>
      </c>
      <c r="P154" s="49"/>
      <c r="Q154" s="49"/>
    </row>
    <row r="155" spans="1:17" ht="12.75">
      <c r="A155" s="45">
        <v>37</v>
      </c>
      <c r="B155" s="46">
        <v>0.996</v>
      </c>
      <c r="C155" s="47">
        <v>0.9749</v>
      </c>
      <c r="D155" s="48">
        <f t="shared" si="17"/>
        <v>0.12442295637576763</v>
      </c>
      <c r="E155" s="48">
        <f t="shared" si="17"/>
        <v>0.1161280926173831</v>
      </c>
      <c r="F155" s="48">
        <f t="shared" si="17"/>
        <v>0.1131117785234251</v>
      </c>
      <c r="G155" s="48">
        <f t="shared" si="18"/>
        <v>0.10887008682879666</v>
      </c>
      <c r="H155" s="48">
        <f t="shared" si="18"/>
        <v>0.10246596407416157</v>
      </c>
      <c r="I155" s="48">
        <f t="shared" si="18"/>
        <v>0.09677341051448592</v>
      </c>
      <c r="J155" s="48">
        <f t="shared" si="19"/>
        <v>0.1378007295280862</v>
      </c>
      <c r="K155" s="48">
        <f t="shared" si="19"/>
        <v>0.1286140142262138</v>
      </c>
      <c r="L155" s="48">
        <f t="shared" si="19"/>
        <v>0.12527339048007835</v>
      </c>
      <c r="M155" s="48">
        <f t="shared" si="19"/>
        <v>0.12057563833707542</v>
      </c>
      <c r="N155" s="48">
        <f t="shared" si="19"/>
        <v>0.11348295372901217</v>
      </c>
      <c r="O155" s="48">
        <f t="shared" si="19"/>
        <v>0.10717834518851149</v>
      </c>
      <c r="P155" s="49"/>
      <c r="Q155" s="49"/>
    </row>
    <row r="156" spans="1:17" ht="12.75">
      <c r="A156" s="45">
        <v>38</v>
      </c>
      <c r="B156" s="46">
        <v>0.991</v>
      </c>
      <c r="C156" s="47">
        <v>0.9682</v>
      </c>
      <c r="D156" s="48">
        <f t="shared" si="17"/>
        <v>0.12505072103962114</v>
      </c>
      <c r="E156" s="48">
        <f t="shared" si="17"/>
        <v>0.11671400630364638</v>
      </c>
      <c r="F156" s="48">
        <f t="shared" si="17"/>
        <v>0.11368247367238284</v>
      </c>
      <c r="G156" s="48">
        <f t="shared" si="18"/>
        <v>0.10941938090966848</v>
      </c>
      <c r="H156" s="48">
        <f t="shared" si="18"/>
        <v>0.10298294673851152</v>
      </c>
      <c r="I156" s="48">
        <f t="shared" si="18"/>
        <v>0.09726167191970532</v>
      </c>
      <c r="J156" s="48">
        <f aca="true" t="shared" si="20" ref="J156:O165">$C$125/$C156/J$125</f>
        <v>0.13875431854671683</v>
      </c>
      <c r="K156" s="48">
        <f t="shared" si="20"/>
        <v>0.12950403064360236</v>
      </c>
      <c r="L156" s="48">
        <f t="shared" si="20"/>
        <v>0.1261402895879244</v>
      </c>
      <c r="M156" s="48">
        <f t="shared" si="20"/>
        <v>0.12141002872837721</v>
      </c>
      <c r="N156" s="48">
        <f t="shared" si="20"/>
        <v>0.11426826233259033</v>
      </c>
      <c r="O156" s="48">
        <f t="shared" si="20"/>
        <v>0.1079200255363353</v>
      </c>
      <c r="P156" s="49"/>
      <c r="Q156" s="49"/>
    </row>
    <row r="157" spans="1:17" ht="12.75">
      <c r="A157" s="45">
        <v>39</v>
      </c>
      <c r="B157" s="46">
        <v>0.984</v>
      </c>
      <c r="C157" s="47">
        <v>0.9608</v>
      </c>
      <c r="D157" s="48">
        <f t="shared" si="17"/>
        <v>0.12594030950230137</v>
      </c>
      <c r="E157" s="48">
        <f t="shared" si="17"/>
        <v>0.11754428886881461</v>
      </c>
      <c r="F157" s="48">
        <f t="shared" si="17"/>
        <v>0.11449119045663761</v>
      </c>
      <c r="G157" s="48">
        <f t="shared" si="18"/>
        <v>0.11019777081451369</v>
      </c>
      <c r="H157" s="48">
        <f t="shared" si="18"/>
        <v>0.10371554900189525</v>
      </c>
      <c r="I157" s="48">
        <f t="shared" si="18"/>
        <v>0.0979535740573455</v>
      </c>
      <c r="J157" s="48">
        <f t="shared" si="20"/>
        <v>0.13982299252386682</v>
      </c>
      <c r="K157" s="48">
        <f t="shared" si="20"/>
        <v>0.13050145968894236</v>
      </c>
      <c r="L157" s="48">
        <f t="shared" si="20"/>
        <v>0.12711181138533345</v>
      </c>
      <c r="M157" s="48">
        <f t="shared" si="20"/>
        <v>0.12234511845838345</v>
      </c>
      <c r="N157" s="48">
        <f t="shared" si="20"/>
        <v>0.11514834678436091</v>
      </c>
      <c r="O157" s="48">
        <f t="shared" si="20"/>
        <v>0.10875121640745196</v>
      </c>
      <c r="P157" s="49"/>
      <c r="Q157" s="49"/>
    </row>
    <row r="158" spans="1:17" ht="12.75">
      <c r="A158" s="45">
        <v>40</v>
      </c>
      <c r="B158" s="46">
        <v>0.9759</v>
      </c>
      <c r="C158" s="47">
        <v>0.9526</v>
      </c>
      <c r="D158" s="48">
        <f t="shared" si="17"/>
        <v>0.1269856179426832</v>
      </c>
      <c r="E158" s="48">
        <f t="shared" si="17"/>
        <v>0.11851991007983766</v>
      </c>
      <c r="F158" s="48">
        <f t="shared" si="17"/>
        <v>0.11544147085698474</v>
      </c>
      <c r="G158" s="48">
        <f t="shared" si="18"/>
        <v>0.1111124156998478</v>
      </c>
      <c r="H158" s="48">
        <f t="shared" si="18"/>
        <v>0.10457639124691559</v>
      </c>
      <c r="I158" s="48">
        <f t="shared" si="18"/>
        <v>0.09876659173319804</v>
      </c>
      <c r="J158" s="48">
        <f t="shared" si="20"/>
        <v>0.1410265916616956</v>
      </c>
      <c r="K158" s="48">
        <f t="shared" si="20"/>
        <v>0.13162481888424923</v>
      </c>
      <c r="L158" s="48">
        <f t="shared" si="20"/>
        <v>0.12820599241972327</v>
      </c>
      <c r="M158" s="48">
        <f t="shared" si="20"/>
        <v>0.12339826770398364</v>
      </c>
      <c r="N158" s="48">
        <f t="shared" si="20"/>
        <v>0.11613954607433756</v>
      </c>
      <c r="O158" s="48">
        <f t="shared" si="20"/>
        <v>0.10968734907020769</v>
      </c>
      <c r="P158" s="49"/>
      <c r="Q158" s="49"/>
    </row>
    <row r="159" spans="1:17" ht="12.75">
      <c r="A159" s="45">
        <v>41</v>
      </c>
      <c r="B159" s="46">
        <v>0.9679</v>
      </c>
      <c r="C159" s="47">
        <v>0.9435</v>
      </c>
      <c r="D159" s="48">
        <f aca="true" t="shared" si="21" ref="D159:F174">$B$125/$B159/D$125</f>
        <v>0.12803519428687318</v>
      </c>
      <c r="E159" s="48">
        <f t="shared" si="21"/>
        <v>0.11949951466774829</v>
      </c>
      <c r="F159" s="48">
        <f t="shared" si="21"/>
        <v>0.1163956311698847</v>
      </c>
      <c r="G159" s="48">
        <f t="shared" si="18"/>
        <v>0.11203079500101402</v>
      </c>
      <c r="H159" s="48">
        <f t="shared" si="18"/>
        <v>0.1054407482362485</v>
      </c>
      <c r="I159" s="48">
        <f t="shared" si="18"/>
        <v>0.09958292888979024</v>
      </c>
      <c r="J159" s="48">
        <f t="shared" si="20"/>
        <v>0.1423867845436473</v>
      </c>
      <c r="K159" s="48">
        <f t="shared" si="20"/>
        <v>0.1328943322407375</v>
      </c>
      <c r="L159" s="48">
        <f t="shared" si="20"/>
        <v>0.12944253140331574</v>
      </c>
      <c r="M159" s="48">
        <f t="shared" si="20"/>
        <v>0.12458843647569139</v>
      </c>
      <c r="N159" s="48">
        <f t="shared" si="20"/>
        <v>0.11725970491829779</v>
      </c>
      <c r="O159" s="48">
        <f t="shared" si="20"/>
        <v>0.11074527686728124</v>
      </c>
      <c r="P159" s="49"/>
      <c r="Q159" s="49"/>
    </row>
    <row r="160" spans="1:17" ht="12.75">
      <c r="A160" s="45">
        <v>42</v>
      </c>
      <c r="B160" s="46">
        <v>0.9599</v>
      </c>
      <c r="C160" s="47">
        <v>0.9337</v>
      </c>
      <c r="D160" s="48">
        <f t="shared" si="21"/>
        <v>0.12910226539250397</v>
      </c>
      <c r="E160" s="48">
        <f t="shared" si="21"/>
        <v>0.12049544769967035</v>
      </c>
      <c r="F160" s="48">
        <f t="shared" si="21"/>
        <v>0.11736569581136723</v>
      </c>
      <c r="G160" s="48">
        <f t="shared" si="18"/>
        <v>0.11296448221844095</v>
      </c>
      <c r="H160" s="48">
        <f t="shared" si="18"/>
        <v>0.10631951267617973</v>
      </c>
      <c r="I160" s="48">
        <f t="shared" si="18"/>
        <v>0.10041287308305863</v>
      </c>
      <c r="J160" s="48">
        <f t="shared" si="20"/>
        <v>0.14388125866652163</v>
      </c>
      <c r="K160" s="48">
        <f t="shared" si="20"/>
        <v>0.13428917475542018</v>
      </c>
      <c r="L160" s="48">
        <f t="shared" si="20"/>
        <v>0.1308011442422924</v>
      </c>
      <c r="M160" s="48">
        <f t="shared" si="20"/>
        <v>0.12589610133320642</v>
      </c>
      <c r="N160" s="48">
        <f t="shared" si="20"/>
        <v>0.11849044831360604</v>
      </c>
      <c r="O160" s="48">
        <f t="shared" si="20"/>
        <v>0.11190764562951681</v>
      </c>
      <c r="P160" s="49"/>
      <c r="Q160" s="49"/>
    </row>
    <row r="161" spans="1:17" ht="12.75">
      <c r="A161" s="45">
        <v>43</v>
      </c>
      <c r="B161" s="46">
        <v>0.9519</v>
      </c>
      <c r="C161" s="47">
        <v>0.9232</v>
      </c>
      <c r="D161" s="48">
        <f t="shared" si="21"/>
        <v>0.1301872723503147</v>
      </c>
      <c r="E161" s="48">
        <f t="shared" si="21"/>
        <v>0.12150812086029371</v>
      </c>
      <c r="F161" s="48">
        <f t="shared" si="21"/>
        <v>0.11835206577301334</v>
      </c>
      <c r="G161" s="48">
        <f t="shared" si="18"/>
        <v>0.11391386330652534</v>
      </c>
      <c r="H161" s="48">
        <f t="shared" si="18"/>
        <v>0.1072130478179062</v>
      </c>
      <c r="I161" s="48">
        <f t="shared" si="18"/>
        <v>0.10125676738357808</v>
      </c>
      <c r="J161" s="48">
        <f t="shared" si="20"/>
        <v>0.14551768979303645</v>
      </c>
      <c r="K161" s="48">
        <f t="shared" si="20"/>
        <v>0.13581651047350066</v>
      </c>
      <c r="L161" s="48">
        <f t="shared" si="20"/>
        <v>0.13228880890276037</v>
      </c>
      <c r="M161" s="48">
        <f t="shared" si="20"/>
        <v>0.12732797856890687</v>
      </c>
      <c r="N161" s="48">
        <f t="shared" si="20"/>
        <v>0.11983809747661824</v>
      </c>
      <c r="O161" s="48">
        <f t="shared" si="20"/>
        <v>0.11318042539458388</v>
      </c>
      <c r="P161" s="49"/>
      <c r="Q161" s="49"/>
    </row>
    <row r="162" spans="1:17" ht="12.75">
      <c r="A162" s="45">
        <v>44</v>
      </c>
      <c r="B162" s="46">
        <v>0.9439</v>
      </c>
      <c r="C162" s="47">
        <v>0.9123</v>
      </c>
      <c r="D162" s="48">
        <f t="shared" si="21"/>
        <v>0.13129067120485705</v>
      </c>
      <c r="E162" s="48">
        <f t="shared" si="21"/>
        <v>0.1225379597911999</v>
      </c>
      <c r="F162" s="48">
        <f t="shared" si="21"/>
        <v>0.11935515564077911</v>
      </c>
      <c r="G162" s="48">
        <f t="shared" si="18"/>
        <v>0.1148793373042499</v>
      </c>
      <c r="H162" s="48">
        <f t="shared" si="18"/>
        <v>0.10812172922752931</v>
      </c>
      <c r="I162" s="48">
        <f t="shared" si="18"/>
        <v>0.10211496649266658</v>
      </c>
      <c r="J162" s="48">
        <f t="shared" si="20"/>
        <v>0.1472563095658569</v>
      </c>
      <c r="K162" s="48">
        <f t="shared" si="20"/>
        <v>0.1374392222614664</v>
      </c>
      <c r="L162" s="48">
        <f t="shared" si="20"/>
        <v>0.13386937233259716</v>
      </c>
      <c r="M162" s="48">
        <f t="shared" si="20"/>
        <v>0.12884927087012477</v>
      </c>
      <c r="N162" s="48">
        <f t="shared" si="20"/>
        <v>0.12126990199541154</v>
      </c>
      <c r="O162" s="48">
        <f t="shared" si="20"/>
        <v>0.11453268521788867</v>
      </c>
      <c r="P162" s="49"/>
      <c r="Q162" s="49"/>
    </row>
    <row r="163" spans="1:17" ht="12.75">
      <c r="A163" s="45">
        <v>45</v>
      </c>
      <c r="B163" s="46">
        <v>0.9358</v>
      </c>
      <c r="C163" s="47">
        <v>0.9014</v>
      </c>
      <c r="D163" s="48">
        <f t="shared" si="21"/>
        <v>0.13242708329799588</v>
      </c>
      <c r="E163" s="48">
        <f t="shared" si="21"/>
        <v>0.12359861107812949</v>
      </c>
      <c r="F163" s="48">
        <f t="shared" si="21"/>
        <v>0.12038825754363262</v>
      </c>
      <c r="G163" s="48">
        <f t="shared" si="18"/>
        <v>0.11587369788574639</v>
      </c>
      <c r="H163" s="48">
        <f t="shared" si="18"/>
        <v>0.10905759801011426</v>
      </c>
      <c r="I163" s="48">
        <f t="shared" si="18"/>
        <v>0.10299884256510791</v>
      </c>
      <c r="J163" s="48">
        <f t="shared" si="20"/>
        <v>0.149036977165444</v>
      </c>
      <c r="K163" s="48">
        <f t="shared" si="20"/>
        <v>0.13910117868774774</v>
      </c>
      <c r="L163" s="48">
        <f t="shared" si="20"/>
        <v>0.13548816105949454</v>
      </c>
      <c r="M163" s="48">
        <f t="shared" si="20"/>
        <v>0.1304073550197635</v>
      </c>
      <c r="N163" s="48">
        <f t="shared" si="20"/>
        <v>0.12273633413624802</v>
      </c>
      <c r="O163" s="48">
        <f t="shared" si="20"/>
        <v>0.11591764890645645</v>
      </c>
      <c r="P163" s="49"/>
      <c r="Q163" s="49"/>
    </row>
    <row r="164" spans="1:17" ht="12.75">
      <c r="A164" s="45">
        <v>46</v>
      </c>
      <c r="B164" s="46">
        <v>0.9278</v>
      </c>
      <c r="C164" s="47">
        <v>0.8905</v>
      </c>
      <c r="D164" s="48">
        <f t="shared" si="21"/>
        <v>0.13356894217532286</v>
      </c>
      <c r="E164" s="48">
        <f t="shared" si="21"/>
        <v>0.12466434603030134</v>
      </c>
      <c r="F164" s="48">
        <f t="shared" si="21"/>
        <v>0.12142631106847532</v>
      </c>
      <c r="G164" s="48">
        <f t="shared" si="18"/>
        <v>0.1168728244034075</v>
      </c>
      <c r="H164" s="48">
        <f t="shared" si="18"/>
        <v>0.10999795237967765</v>
      </c>
      <c r="I164" s="48">
        <f t="shared" si="18"/>
        <v>0.10388695502525111</v>
      </c>
      <c r="J164" s="48">
        <f t="shared" si="20"/>
        <v>0.15086123662766002</v>
      </c>
      <c r="K164" s="48">
        <f t="shared" si="20"/>
        <v>0.14080382085248266</v>
      </c>
      <c r="L164" s="48">
        <f t="shared" si="20"/>
        <v>0.13714657875241817</v>
      </c>
      <c r="M164" s="48">
        <f t="shared" si="20"/>
        <v>0.13200358204920248</v>
      </c>
      <c r="N164" s="48">
        <f t="shared" si="20"/>
        <v>0.12423866545807294</v>
      </c>
      <c r="O164" s="48">
        <f t="shared" si="20"/>
        <v>0.11733651737706888</v>
      </c>
      <c r="P164" s="49"/>
      <c r="Q164" s="49"/>
    </row>
    <row r="165" spans="1:17" ht="12.75">
      <c r="A165" s="45">
        <v>47</v>
      </c>
      <c r="B165" s="46">
        <v>0.9198</v>
      </c>
      <c r="C165" s="47">
        <v>0.8796</v>
      </c>
      <c r="D165" s="48">
        <f t="shared" si="21"/>
        <v>0.13473066378589318</v>
      </c>
      <c r="E165" s="48">
        <f t="shared" si="21"/>
        <v>0.1257486195335003</v>
      </c>
      <c r="F165" s="48">
        <f t="shared" si="21"/>
        <v>0.12248242162353926</v>
      </c>
      <c r="G165" s="48">
        <f t="shared" si="18"/>
        <v>0.11788933081265653</v>
      </c>
      <c r="H165" s="48">
        <f t="shared" si="18"/>
        <v>0.11095466429426498</v>
      </c>
      <c r="I165" s="48">
        <f t="shared" si="18"/>
        <v>0.10479051627791691</v>
      </c>
      <c r="J165" s="48">
        <f t="shared" si="20"/>
        <v>0.15273070852311418</v>
      </c>
      <c r="K165" s="48">
        <f t="shared" si="20"/>
        <v>0.1425486612882399</v>
      </c>
      <c r="L165" s="48">
        <f t="shared" si="20"/>
        <v>0.13884609865737652</v>
      </c>
      <c r="M165" s="48">
        <f t="shared" si="20"/>
        <v>0.1336393699577249</v>
      </c>
      <c r="N165" s="48">
        <f t="shared" si="20"/>
        <v>0.12577823054844697</v>
      </c>
      <c r="O165" s="48">
        <f t="shared" si="20"/>
        <v>0.11879055107353324</v>
      </c>
      <c r="P165" s="49"/>
      <c r="Q165" s="49"/>
    </row>
    <row r="166" spans="1:17" ht="12.75">
      <c r="A166" s="45">
        <v>48</v>
      </c>
      <c r="B166" s="46">
        <v>0.9118</v>
      </c>
      <c r="C166" s="47">
        <v>0.8687</v>
      </c>
      <c r="D166" s="48">
        <f t="shared" si="21"/>
        <v>0.13591277094786636</v>
      </c>
      <c r="E166" s="48">
        <f t="shared" si="21"/>
        <v>0.12685191955134192</v>
      </c>
      <c r="F166" s="48">
        <f t="shared" si="21"/>
        <v>0.12355706449806031</v>
      </c>
      <c r="G166" s="48">
        <f aca="true" t="shared" si="22" ref="G166:I185">$B$125/$B166/G$125</f>
        <v>0.11892367457938303</v>
      </c>
      <c r="H166" s="48">
        <f t="shared" si="22"/>
        <v>0.11192816431000757</v>
      </c>
      <c r="I166" s="48">
        <f t="shared" si="22"/>
        <v>0.1057099329594516</v>
      </c>
      <c r="J166" s="48">
        <f aca="true" t="shared" si="23" ref="J166:O175">$C$125/$C166/J$125</f>
        <v>0.15464709475875588</v>
      </c>
      <c r="K166" s="48">
        <f t="shared" si="23"/>
        <v>0.14433728844150548</v>
      </c>
      <c r="L166" s="48">
        <f t="shared" si="23"/>
        <v>0.14058826796250531</v>
      </c>
      <c r="M166" s="48">
        <f t="shared" si="23"/>
        <v>0.13531620791391136</v>
      </c>
      <c r="N166" s="48">
        <f t="shared" si="23"/>
        <v>0.12735643097779895</v>
      </c>
      <c r="O166" s="48">
        <f t="shared" si="23"/>
        <v>0.12028107370125456</v>
      </c>
      <c r="P166" s="49"/>
      <c r="Q166" s="49"/>
    </row>
    <row r="167" spans="1:17" ht="12.75">
      <c r="A167" s="45">
        <v>49</v>
      </c>
      <c r="B167" s="46">
        <v>0.9038</v>
      </c>
      <c r="C167" s="47">
        <v>0.8578</v>
      </c>
      <c r="D167" s="48">
        <f t="shared" si="21"/>
        <v>0.13711580499033474</v>
      </c>
      <c r="E167" s="48">
        <f t="shared" si="21"/>
        <v>0.12797475132431244</v>
      </c>
      <c r="F167" s="48">
        <f t="shared" si="21"/>
        <v>0.12465073180939522</v>
      </c>
      <c r="G167" s="48">
        <f t="shared" si="22"/>
        <v>0.1199763293665429</v>
      </c>
      <c r="H167" s="48">
        <f t="shared" si="22"/>
        <v>0.1129188982273345</v>
      </c>
      <c r="I167" s="48">
        <f t="shared" si="22"/>
        <v>0.10664562610359368</v>
      </c>
      <c r="J167" s="48">
        <f t="shared" si="23"/>
        <v>0.1566121837455482</v>
      </c>
      <c r="K167" s="48">
        <f t="shared" si="23"/>
        <v>0.14617137149584497</v>
      </c>
      <c r="L167" s="48">
        <f t="shared" si="23"/>
        <v>0.14237471249595288</v>
      </c>
      <c r="M167" s="48">
        <f t="shared" si="23"/>
        <v>0.13703566077735466</v>
      </c>
      <c r="N167" s="48">
        <f t="shared" si="23"/>
        <v>0.12897473955515734</v>
      </c>
      <c r="O167" s="48">
        <f t="shared" si="23"/>
        <v>0.12180947624653747</v>
      </c>
      <c r="P167" s="49"/>
      <c r="Q167" s="49"/>
    </row>
    <row r="168" spans="1:17" ht="12.75">
      <c r="A168" s="45">
        <v>50</v>
      </c>
      <c r="B168" s="46">
        <v>0.8957</v>
      </c>
      <c r="C168" s="47">
        <v>0.8469</v>
      </c>
      <c r="D168" s="48">
        <f t="shared" si="21"/>
        <v>0.1383557715197773</v>
      </c>
      <c r="E168" s="48">
        <f t="shared" si="21"/>
        <v>0.12913205341845882</v>
      </c>
      <c r="F168" s="48">
        <f t="shared" si="21"/>
        <v>0.12577797410888844</v>
      </c>
      <c r="G168" s="48">
        <f t="shared" si="22"/>
        <v>0.12106130007980513</v>
      </c>
      <c r="H168" s="48">
        <f t="shared" si="22"/>
        <v>0.11394004713393424</v>
      </c>
      <c r="I168" s="48">
        <f t="shared" si="22"/>
        <v>0.10761004451538234</v>
      </c>
      <c r="J168" s="48">
        <f t="shared" si="23"/>
        <v>0.15862785596520396</v>
      </c>
      <c r="K168" s="48">
        <f t="shared" si="23"/>
        <v>0.1480526655675237</v>
      </c>
      <c r="L168" s="48">
        <f t="shared" si="23"/>
        <v>0.14420714178654903</v>
      </c>
      <c r="M168" s="48">
        <f t="shared" si="23"/>
        <v>0.13879937396955344</v>
      </c>
      <c r="N168" s="48">
        <f t="shared" si="23"/>
        <v>0.1306347049125209</v>
      </c>
      <c r="O168" s="48">
        <f t="shared" si="23"/>
        <v>0.12337722130626974</v>
      </c>
      <c r="P168" s="49"/>
      <c r="Q168" s="49"/>
    </row>
    <row r="169" spans="1:17" ht="12.75">
      <c r="A169" s="45">
        <v>51</v>
      </c>
      <c r="B169" s="46">
        <v>0.8877</v>
      </c>
      <c r="C169" s="47">
        <v>0.836</v>
      </c>
      <c r="D169" s="48">
        <f t="shared" si="21"/>
        <v>0.13960264115158785</v>
      </c>
      <c r="E169" s="48">
        <f t="shared" si="21"/>
        <v>0.13029579840814867</v>
      </c>
      <c r="F169" s="48">
        <f t="shared" si="21"/>
        <v>0.12691149195598894</v>
      </c>
      <c r="G169" s="48">
        <f t="shared" si="22"/>
        <v>0.12215231100763936</v>
      </c>
      <c r="H169" s="48">
        <f t="shared" si="22"/>
        <v>0.11496688094836648</v>
      </c>
      <c r="I169" s="48">
        <f t="shared" si="22"/>
        <v>0.10857983200679056</v>
      </c>
      <c r="J169" s="48">
        <f t="shared" si="23"/>
        <v>0.1606960899724058</v>
      </c>
      <c r="K169" s="48">
        <f t="shared" si="23"/>
        <v>0.14998301730757874</v>
      </c>
      <c r="L169" s="48">
        <f t="shared" si="23"/>
        <v>0.1460873545203689</v>
      </c>
      <c r="M169" s="48">
        <f t="shared" si="23"/>
        <v>0.14060907872585507</v>
      </c>
      <c r="N169" s="48">
        <f t="shared" si="23"/>
        <v>0.1323379564478636</v>
      </c>
      <c r="O169" s="48">
        <f t="shared" si="23"/>
        <v>0.1249858477563156</v>
      </c>
      <c r="P169" s="49"/>
      <c r="Q169" s="49"/>
    </row>
    <row r="170" spans="1:17" ht="12.75">
      <c r="A170" s="45">
        <v>52</v>
      </c>
      <c r="B170" s="46">
        <v>0.8797</v>
      </c>
      <c r="C170" s="47">
        <v>0.8251</v>
      </c>
      <c r="D170" s="48">
        <f t="shared" si="21"/>
        <v>0.14087218887150682</v>
      </c>
      <c r="E170" s="48">
        <f t="shared" si="21"/>
        <v>0.13148070961340635</v>
      </c>
      <c r="F170" s="48">
        <f t="shared" si="21"/>
        <v>0.12806562624682438</v>
      </c>
      <c r="G170" s="48">
        <f t="shared" si="22"/>
        <v>0.12326316526256845</v>
      </c>
      <c r="H170" s="48">
        <f t="shared" si="22"/>
        <v>0.11601239083535855</v>
      </c>
      <c r="I170" s="48">
        <f t="shared" si="22"/>
        <v>0.10956725801117195</v>
      </c>
      <c r="J170" s="48">
        <f t="shared" si="23"/>
        <v>0.16281896887278058</v>
      </c>
      <c r="K170" s="48">
        <f t="shared" si="23"/>
        <v>0.15196437094792853</v>
      </c>
      <c r="L170" s="48">
        <f t="shared" si="23"/>
        <v>0.14801724442980052</v>
      </c>
      <c r="M170" s="48">
        <f t="shared" si="23"/>
        <v>0.14246659776368298</v>
      </c>
      <c r="N170" s="48">
        <f t="shared" si="23"/>
        <v>0.13408620965993695</v>
      </c>
      <c r="O170" s="48">
        <f t="shared" si="23"/>
        <v>0.12663697578994043</v>
      </c>
      <c r="P170" s="49"/>
      <c r="Q170" s="49"/>
    </row>
    <row r="171" spans="1:17" ht="12.75">
      <c r="A171" s="45">
        <v>53</v>
      </c>
      <c r="B171" s="46">
        <v>0.8717</v>
      </c>
      <c r="C171" s="47">
        <v>0.8142</v>
      </c>
      <c r="D171" s="48">
        <f t="shared" si="21"/>
        <v>0.14216503906190725</v>
      </c>
      <c r="E171" s="48">
        <f t="shared" si="21"/>
        <v>0.13268736979111342</v>
      </c>
      <c r="F171" s="48">
        <f t="shared" si="21"/>
        <v>0.12924094460173385</v>
      </c>
      <c r="G171" s="48">
        <f t="shared" si="22"/>
        <v>0.12439440917916882</v>
      </c>
      <c r="H171" s="48">
        <f t="shared" si="22"/>
        <v>0.1170770909921589</v>
      </c>
      <c r="I171" s="48">
        <f t="shared" si="22"/>
        <v>0.11057280815926118</v>
      </c>
      <c r="J171" s="48">
        <f t="shared" si="23"/>
        <v>0.16499868732121253</v>
      </c>
      <c r="K171" s="48">
        <f t="shared" si="23"/>
        <v>0.15399877483313168</v>
      </c>
      <c r="L171" s="48">
        <f t="shared" si="23"/>
        <v>0.14999880665564774</v>
      </c>
      <c r="M171" s="48">
        <f t="shared" si="23"/>
        <v>0.14437385140606093</v>
      </c>
      <c r="N171" s="48">
        <f t="shared" si="23"/>
        <v>0.13588127191158678</v>
      </c>
      <c r="O171" s="48">
        <f t="shared" si="23"/>
        <v>0.12833231236094306</v>
      </c>
      <c r="P171" s="49"/>
      <c r="Q171" s="49"/>
    </row>
    <row r="172" spans="1:17" ht="12.75">
      <c r="A172" s="45">
        <v>54</v>
      </c>
      <c r="B172" s="46">
        <v>0.8637</v>
      </c>
      <c r="C172" s="47">
        <v>0.8033</v>
      </c>
      <c r="D172" s="48">
        <f t="shared" si="21"/>
        <v>0.1434818392384677</v>
      </c>
      <c r="E172" s="48">
        <f t="shared" si="21"/>
        <v>0.1339163832892365</v>
      </c>
      <c r="F172" s="48">
        <f t="shared" si="21"/>
        <v>0.13043803567133425</v>
      </c>
      <c r="G172" s="48">
        <f t="shared" si="22"/>
        <v>0.12554660933365921</v>
      </c>
      <c r="H172" s="48">
        <f t="shared" si="22"/>
        <v>0.11816151466697339</v>
      </c>
      <c r="I172" s="48">
        <f t="shared" si="22"/>
        <v>0.11159698607436375</v>
      </c>
      <c r="J172" s="48">
        <f t="shared" si="23"/>
        <v>0.16723755908991814</v>
      </c>
      <c r="K172" s="48">
        <f t="shared" si="23"/>
        <v>0.15608838848392356</v>
      </c>
      <c r="L172" s="48">
        <f t="shared" si="23"/>
        <v>0.15203414462719828</v>
      </c>
      <c r="M172" s="48">
        <f t="shared" si="23"/>
        <v>0.14633286420367833</v>
      </c>
      <c r="N172" s="48">
        <f t="shared" si="23"/>
        <v>0.13772504866228552</v>
      </c>
      <c r="O172" s="48">
        <f t="shared" si="23"/>
        <v>0.13007365706993632</v>
      </c>
      <c r="P172" s="49"/>
      <c r="Q172" s="49"/>
    </row>
    <row r="173" spans="1:17" ht="12.75">
      <c r="A173" s="45">
        <v>55</v>
      </c>
      <c r="B173" s="46">
        <v>0.8556</v>
      </c>
      <c r="C173" s="47">
        <v>0.7924</v>
      </c>
      <c r="D173" s="48">
        <f t="shared" si="21"/>
        <v>0.1448401876464055</v>
      </c>
      <c r="E173" s="48">
        <f t="shared" si="21"/>
        <v>0.13518417513664513</v>
      </c>
      <c r="F173" s="48">
        <f t="shared" si="21"/>
        <v>0.13167289786036862</v>
      </c>
      <c r="G173" s="48">
        <f t="shared" si="22"/>
        <v>0.1267351641906048</v>
      </c>
      <c r="H173" s="48">
        <f t="shared" si="22"/>
        <v>0.11928015453233393</v>
      </c>
      <c r="I173" s="48">
        <f t="shared" si="22"/>
        <v>0.1126534792805376</v>
      </c>
      <c r="J173" s="48">
        <f t="shared" si="23"/>
        <v>0.16953802526114492</v>
      </c>
      <c r="K173" s="48">
        <f t="shared" si="23"/>
        <v>0.15823549024373526</v>
      </c>
      <c r="L173" s="48">
        <f t="shared" si="23"/>
        <v>0.15412547751013173</v>
      </c>
      <c r="M173" s="48">
        <f t="shared" si="23"/>
        <v>0.14834577210350178</v>
      </c>
      <c r="N173" s="48">
        <f t="shared" si="23"/>
        <v>0.1396195502150605</v>
      </c>
      <c r="O173" s="48">
        <f t="shared" si="23"/>
        <v>0.13186290853644603</v>
      </c>
      <c r="P173" s="49"/>
      <c r="Q173" s="49"/>
    </row>
    <row r="174" spans="1:17" ht="12.75">
      <c r="A174" s="45">
        <v>56</v>
      </c>
      <c r="B174" s="46">
        <v>0.8476</v>
      </c>
      <c r="C174" s="47">
        <v>0.7815</v>
      </c>
      <c r="D174" s="48">
        <f t="shared" si="21"/>
        <v>0.14620724935142113</v>
      </c>
      <c r="E174" s="48">
        <f t="shared" si="21"/>
        <v>0.13646009939465972</v>
      </c>
      <c r="F174" s="48">
        <f t="shared" si="21"/>
        <v>0.13291568122856465</v>
      </c>
      <c r="G174" s="48">
        <f t="shared" si="22"/>
        <v>0.12793134318249347</v>
      </c>
      <c r="H174" s="48">
        <f t="shared" si="22"/>
        <v>0.12040597005411152</v>
      </c>
      <c r="I174" s="48">
        <f t="shared" si="22"/>
        <v>0.11371674949554976</v>
      </c>
      <c r="J174" s="48">
        <f t="shared" si="23"/>
        <v>0.17190266310547825</v>
      </c>
      <c r="K174" s="48">
        <f t="shared" si="23"/>
        <v>0.160442485565113</v>
      </c>
      <c r="L174" s="48">
        <f t="shared" si="23"/>
        <v>0.15627514827770747</v>
      </c>
      <c r="M174" s="48">
        <f t="shared" si="23"/>
        <v>0.15041483021729343</v>
      </c>
      <c r="N174" s="48">
        <f t="shared" si="23"/>
        <v>0.1415668990280409</v>
      </c>
      <c r="O174" s="48">
        <f t="shared" si="23"/>
        <v>0.13370207130426084</v>
      </c>
      <c r="P174" s="49"/>
      <c r="Q174" s="49"/>
    </row>
    <row r="175" spans="1:17" ht="12.75">
      <c r="A175" s="45">
        <v>57</v>
      </c>
      <c r="B175" s="46">
        <v>0.8396</v>
      </c>
      <c r="C175" s="47">
        <v>0.7706</v>
      </c>
      <c r="D175" s="48">
        <f aca="true" t="shared" si="24" ref="D175:F190">$B$125/$B175/D$125</f>
        <v>0.14760036273256855</v>
      </c>
      <c r="E175" s="48">
        <f t="shared" si="24"/>
        <v>0.1377603385503973</v>
      </c>
      <c r="F175" s="48">
        <f t="shared" si="24"/>
        <v>0.13418214793869868</v>
      </c>
      <c r="G175" s="48">
        <f t="shared" si="22"/>
        <v>0.12915031739099747</v>
      </c>
      <c r="H175" s="48">
        <f t="shared" si="22"/>
        <v>0.12155323989740939</v>
      </c>
      <c r="I175" s="48">
        <f t="shared" si="22"/>
        <v>0.11480028212533108</v>
      </c>
      <c r="J175" s="48">
        <f t="shared" si="23"/>
        <v>0.17433419571364034</v>
      </c>
      <c r="K175" s="48">
        <f t="shared" si="23"/>
        <v>0.16271191599939763</v>
      </c>
      <c r="L175" s="48">
        <f t="shared" si="23"/>
        <v>0.15848563246694575</v>
      </c>
      <c r="M175" s="48">
        <f t="shared" si="23"/>
        <v>0.1525424212494353</v>
      </c>
      <c r="N175" s="48">
        <f t="shared" si="23"/>
        <v>0.14356933764652732</v>
      </c>
      <c r="O175" s="48">
        <f t="shared" si="23"/>
        <v>0.13559326333283137</v>
      </c>
      <c r="P175" s="49"/>
      <c r="Q175" s="49"/>
    </row>
    <row r="176" spans="1:17" ht="12.75">
      <c r="A176" s="45">
        <v>58</v>
      </c>
      <c r="B176" s="46">
        <v>0.8316</v>
      </c>
      <c r="C176" s="47">
        <v>0.7597</v>
      </c>
      <c r="D176" s="48">
        <f t="shared" si="24"/>
        <v>0.14902027964197276</v>
      </c>
      <c r="E176" s="48">
        <f t="shared" si="24"/>
        <v>0.13908559433250792</v>
      </c>
      <c r="F176" s="48">
        <f t="shared" si="24"/>
        <v>0.1354729814927025</v>
      </c>
      <c r="G176" s="48">
        <f t="shared" si="22"/>
        <v>0.13039274468672615</v>
      </c>
      <c r="H176" s="48">
        <f t="shared" si="22"/>
        <v>0.12272258323456581</v>
      </c>
      <c r="I176" s="48">
        <f t="shared" si="22"/>
        <v>0.11590466194375659</v>
      </c>
      <c r="J176" s="48">
        <f aca="true" t="shared" si="25" ref="J176:O185">$C$125/$C176/J$125</f>
        <v>0.17683550245745852</v>
      </c>
      <c r="K176" s="48">
        <f t="shared" si="25"/>
        <v>0.1650464689602946</v>
      </c>
      <c r="L176" s="48">
        <f t="shared" si="25"/>
        <v>0.16075954768859863</v>
      </c>
      <c r="M176" s="48">
        <f t="shared" si="25"/>
        <v>0.1547310646502762</v>
      </c>
      <c r="N176" s="48">
        <f t="shared" si="25"/>
        <v>0.145629237317907</v>
      </c>
      <c r="O176" s="48">
        <f t="shared" si="25"/>
        <v>0.13753872413357884</v>
      </c>
      <c r="P176" s="49"/>
      <c r="Q176" s="49"/>
    </row>
    <row r="177" spans="1:17" ht="12.75">
      <c r="A177" s="45">
        <v>59</v>
      </c>
      <c r="B177" s="46">
        <v>0.8236</v>
      </c>
      <c r="C177" s="47">
        <v>0.7488</v>
      </c>
      <c r="D177" s="48">
        <f t="shared" si="24"/>
        <v>0.15046778114408033</v>
      </c>
      <c r="E177" s="48">
        <f t="shared" si="24"/>
        <v>0.14043659573447495</v>
      </c>
      <c r="F177" s="48">
        <f t="shared" si="24"/>
        <v>0.1367888919491639</v>
      </c>
      <c r="G177" s="48">
        <f t="shared" si="22"/>
        <v>0.13165930850107027</v>
      </c>
      <c r="H177" s="48">
        <f t="shared" si="22"/>
        <v>0.12391464329512497</v>
      </c>
      <c r="I177" s="48">
        <f t="shared" si="22"/>
        <v>0.1170304964453958</v>
      </c>
      <c r="J177" s="48">
        <f t="shared" si="25"/>
        <v>0.1794096303644915</v>
      </c>
      <c r="K177" s="48">
        <f t="shared" si="25"/>
        <v>0.16744898834019206</v>
      </c>
      <c r="L177" s="48">
        <f t="shared" si="25"/>
        <v>0.16309966396771955</v>
      </c>
      <c r="M177" s="48">
        <f t="shared" si="25"/>
        <v>0.15698342656893005</v>
      </c>
      <c r="N177" s="48">
        <f t="shared" si="25"/>
        <v>0.147749107358993</v>
      </c>
      <c r="O177" s="48">
        <f t="shared" si="25"/>
        <v>0.1395408236168267</v>
      </c>
      <c r="P177" s="49"/>
      <c r="Q177" s="49"/>
    </row>
    <row r="178" spans="1:17" ht="12.75">
      <c r="A178" s="45">
        <v>60</v>
      </c>
      <c r="B178" s="46">
        <v>0.8155</v>
      </c>
      <c r="C178" s="47">
        <v>0.7377</v>
      </c>
      <c r="D178" s="48">
        <f t="shared" si="24"/>
        <v>0.15196231091387435</v>
      </c>
      <c r="E178" s="48">
        <f t="shared" si="24"/>
        <v>0.14183149018628274</v>
      </c>
      <c r="F178" s="48">
        <f t="shared" si="24"/>
        <v>0.13814755537624943</v>
      </c>
      <c r="G178" s="48">
        <f t="shared" si="22"/>
        <v>0.13296702204964006</v>
      </c>
      <c r="H178" s="48">
        <f t="shared" si="22"/>
        <v>0.1251454325173083</v>
      </c>
      <c r="I178" s="48">
        <f t="shared" si="22"/>
        <v>0.11819290848856895</v>
      </c>
      <c r="J178" s="48">
        <f t="shared" si="25"/>
        <v>0.1821091652662752</v>
      </c>
      <c r="K178" s="48">
        <f t="shared" si="25"/>
        <v>0.16996855424852353</v>
      </c>
      <c r="L178" s="48">
        <f t="shared" si="25"/>
        <v>0.16555378660570474</v>
      </c>
      <c r="M178" s="48">
        <f t="shared" si="25"/>
        <v>0.1593455196079908</v>
      </c>
      <c r="N178" s="48">
        <f t="shared" si="25"/>
        <v>0.14997225374869724</v>
      </c>
      <c r="O178" s="48">
        <f t="shared" si="25"/>
        <v>0.1416404618737696</v>
      </c>
      <c r="P178" s="49"/>
      <c r="Q178" s="49"/>
    </row>
    <row r="179" spans="1:17" ht="12.75">
      <c r="A179" s="45">
        <v>61</v>
      </c>
      <c r="B179" s="46">
        <v>0.8075</v>
      </c>
      <c r="C179" s="47">
        <v>0.7265</v>
      </c>
      <c r="D179" s="48">
        <f t="shared" si="24"/>
        <v>0.1534678198764886</v>
      </c>
      <c r="E179" s="48">
        <f t="shared" si="24"/>
        <v>0.1432366318847227</v>
      </c>
      <c r="F179" s="48">
        <f t="shared" si="24"/>
        <v>0.1395161998877169</v>
      </c>
      <c r="G179" s="48">
        <f t="shared" si="22"/>
        <v>0.13428434239192752</v>
      </c>
      <c r="H179" s="48">
        <f t="shared" si="22"/>
        <v>0.1263852634276965</v>
      </c>
      <c r="I179" s="48">
        <f t="shared" si="22"/>
        <v>0.11936385990393557</v>
      </c>
      <c r="J179" s="48">
        <f t="shared" si="25"/>
        <v>0.18491662934195627</v>
      </c>
      <c r="K179" s="48">
        <f t="shared" si="25"/>
        <v>0.1725888540524925</v>
      </c>
      <c r="L179" s="48">
        <f t="shared" si="25"/>
        <v>0.1681060266745057</v>
      </c>
      <c r="M179" s="48">
        <f t="shared" si="25"/>
        <v>0.16180205067421172</v>
      </c>
      <c r="N179" s="48">
        <f t="shared" si="25"/>
        <v>0.15228428298749339</v>
      </c>
      <c r="O179" s="48">
        <f t="shared" si="25"/>
        <v>0.14382404504374374</v>
      </c>
      <c r="P179" s="49"/>
      <c r="Q179" s="49"/>
    </row>
    <row r="180" spans="1:17" ht="12.75">
      <c r="A180" s="45">
        <v>62</v>
      </c>
      <c r="B180" s="46">
        <v>0.7995</v>
      </c>
      <c r="C180" s="47">
        <v>0.7151</v>
      </c>
      <c r="D180" s="48">
        <f t="shared" si="24"/>
        <v>0.1550034578489863</v>
      </c>
      <c r="E180" s="48">
        <f t="shared" si="24"/>
        <v>0.1446698939923872</v>
      </c>
      <c r="F180" s="48">
        <f t="shared" si="24"/>
        <v>0.14091223440816936</v>
      </c>
      <c r="G180" s="48">
        <f t="shared" si="22"/>
        <v>0.135628025617863</v>
      </c>
      <c r="H180" s="48">
        <f t="shared" si="22"/>
        <v>0.12764990646387106</v>
      </c>
      <c r="I180" s="48">
        <f t="shared" si="22"/>
        <v>0.120558244993656</v>
      </c>
      <c r="J180" s="48">
        <f t="shared" si="25"/>
        <v>0.18786453813023526</v>
      </c>
      <c r="K180" s="48">
        <f t="shared" si="25"/>
        <v>0.17534023558821957</v>
      </c>
      <c r="L180" s="48">
        <f t="shared" si="25"/>
        <v>0.17078594375475933</v>
      </c>
      <c r="M180" s="48">
        <f t="shared" si="25"/>
        <v>0.16438147086395585</v>
      </c>
      <c r="N180" s="48">
        <f t="shared" si="25"/>
        <v>0.1547119725778408</v>
      </c>
      <c r="O180" s="48">
        <f t="shared" si="25"/>
        <v>0.14611686299018298</v>
      </c>
      <c r="P180" s="49"/>
      <c r="Q180" s="49"/>
    </row>
    <row r="181" spans="1:17" ht="12.75">
      <c r="A181" s="45">
        <v>63</v>
      </c>
      <c r="B181" s="46">
        <v>0.7915</v>
      </c>
      <c r="C181" s="47">
        <v>0.7034</v>
      </c>
      <c r="D181" s="48">
        <f t="shared" si="24"/>
        <v>0.15657013840842016</v>
      </c>
      <c r="E181" s="48">
        <f t="shared" si="24"/>
        <v>0.14613212918119214</v>
      </c>
      <c r="F181" s="48">
        <f t="shared" si="24"/>
        <v>0.14233648946220012</v>
      </c>
      <c r="G181" s="48">
        <f t="shared" si="22"/>
        <v>0.1369988711073676</v>
      </c>
      <c r="H181" s="48">
        <f t="shared" si="22"/>
        <v>0.12894011398340482</v>
      </c>
      <c r="I181" s="48">
        <f t="shared" si="22"/>
        <v>0.12177677431766011</v>
      </c>
      <c r="J181" s="48">
        <f t="shared" si="25"/>
        <v>0.19098938188360992</v>
      </c>
      <c r="K181" s="48">
        <f t="shared" si="25"/>
        <v>0.1782567564247026</v>
      </c>
      <c r="L181" s="48">
        <f t="shared" si="25"/>
        <v>0.17362671080328174</v>
      </c>
      <c r="M181" s="48">
        <f t="shared" si="25"/>
        <v>0.16711570914815865</v>
      </c>
      <c r="N181" s="48">
        <f t="shared" si="25"/>
        <v>0.15728537331591405</v>
      </c>
      <c r="O181" s="48">
        <f t="shared" si="25"/>
        <v>0.14854729702058547</v>
      </c>
      <c r="P181" s="49"/>
      <c r="Q181" s="49"/>
    </row>
    <row r="182" spans="1:17" ht="12.75">
      <c r="A182" s="45">
        <v>64</v>
      </c>
      <c r="B182" s="46">
        <v>0.7835</v>
      </c>
      <c r="C182" s="47">
        <v>0.6915</v>
      </c>
      <c r="D182" s="48">
        <f t="shared" si="24"/>
        <v>0.15816881244449849</v>
      </c>
      <c r="E182" s="48">
        <f t="shared" si="24"/>
        <v>0.14762422494819857</v>
      </c>
      <c r="F182" s="48">
        <f t="shared" si="24"/>
        <v>0.1437898294949986</v>
      </c>
      <c r="G182" s="48">
        <f t="shared" si="22"/>
        <v>0.13839771088893615</v>
      </c>
      <c r="H182" s="48">
        <f t="shared" si="22"/>
        <v>0.13025666907193992</v>
      </c>
      <c r="I182" s="48">
        <f t="shared" si="22"/>
        <v>0.12302018745683213</v>
      </c>
      <c r="J182" s="48">
        <f t="shared" si="25"/>
        <v>0.1942761116658442</v>
      </c>
      <c r="K182" s="48">
        <f t="shared" si="25"/>
        <v>0.18132437088812123</v>
      </c>
      <c r="L182" s="48">
        <f t="shared" si="25"/>
        <v>0.17661464696894924</v>
      </c>
      <c r="M182" s="48">
        <f t="shared" si="25"/>
        <v>0.16999159770761363</v>
      </c>
      <c r="N182" s="48">
        <f t="shared" si="25"/>
        <v>0.15999209196010697</v>
      </c>
      <c r="O182" s="48">
        <f t="shared" si="25"/>
        <v>0.15110364240676769</v>
      </c>
      <c r="P182" s="49"/>
      <c r="Q182" s="49"/>
    </row>
    <row r="183" spans="1:17" ht="12.75">
      <c r="A183" s="45">
        <v>65</v>
      </c>
      <c r="B183" s="46">
        <v>0.7754</v>
      </c>
      <c r="C183" s="47">
        <v>0.6794</v>
      </c>
      <c r="D183" s="48">
        <f t="shared" si="24"/>
        <v>0.15982107886286373</v>
      </c>
      <c r="E183" s="48">
        <f t="shared" si="24"/>
        <v>0.14916634027200615</v>
      </c>
      <c r="F183" s="48">
        <f t="shared" si="24"/>
        <v>0.14529188987533065</v>
      </c>
      <c r="G183" s="48">
        <f t="shared" si="22"/>
        <v>0.13984344400500576</v>
      </c>
      <c r="H183" s="48">
        <f t="shared" si="22"/>
        <v>0.13161735906353483</v>
      </c>
      <c r="I183" s="48">
        <f t="shared" si="22"/>
        <v>0.12430528356000511</v>
      </c>
      <c r="J183" s="48">
        <f t="shared" si="25"/>
        <v>0.19773613661603068</v>
      </c>
      <c r="K183" s="48">
        <f t="shared" si="25"/>
        <v>0.18455372750829527</v>
      </c>
      <c r="L183" s="48">
        <f t="shared" si="25"/>
        <v>0.1797601241963915</v>
      </c>
      <c r="M183" s="48">
        <f t="shared" si="25"/>
        <v>0.17301911953902682</v>
      </c>
      <c r="N183" s="48">
        <f t="shared" si="25"/>
        <v>0.16284152427202525</v>
      </c>
      <c r="O183" s="48">
        <f t="shared" si="25"/>
        <v>0.1537947729235794</v>
      </c>
      <c r="P183" s="49"/>
      <c r="Q183" s="49"/>
    </row>
    <row r="184" spans="1:17" ht="12.75">
      <c r="A184" s="45">
        <v>66</v>
      </c>
      <c r="B184" s="46">
        <v>0.7674</v>
      </c>
      <c r="C184" s="47">
        <v>0.6671</v>
      </c>
      <c r="D184" s="48">
        <f t="shared" si="24"/>
        <v>0.16148718341186416</v>
      </c>
      <c r="E184" s="48">
        <f t="shared" si="24"/>
        <v>0.15072137118440654</v>
      </c>
      <c r="F184" s="48">
        <f t="shared" si="24"/>
        <v>0.14680653037442196</v>
      </c>
      <c r="G184" s="48">
        <f t="shared" si="22"/>
        <v>0.14130128548538112</v>
      </c>
      <c r="H184" s="48">
        <f t="shared" si="22"/>
        <v>0.13298944516271166</v>
      </c>
      <c r="I184" s="48">
        <f t="shared" si="22"/>
        <v>0.12560114265367212</v>
      </c>
      <c r="J184" s="48">
        <f t="shared" si="25"/>
        <v>0.20138199852635472</v>
      </c>
      <c r="K184" s="48">
        <f t="shared" si="25"/>
        <v>0.18795653195793105</v>
      </c>
      <c r="L184" s="48">
        <f t="shared" si="25"/>
        <v>0.1830745441148679</v>
      </c>
      <c r="M184" s="48">
        <f t="shared" si="25"/>
        <v>0.17620924871056035</v>
      </c>
      <c r="N184" s="48">
        <f t="shared" si="25"/>
        <v>0.16584399878640976</v>
      </c>
      <c r="O184" s="48">
        <f t="shared" si="25"/>
        <v>0.15663044329827588</v>
      </c>
      <c r="P184" s="49"/>
      <c r="Q184" s="49"/>
    </row>
    <row r="185" spans="1:17" ht="12.75">
      <c r="A185" s="45">
        <v>67</v>
      </c>
      <c r="B185" s="46">
        <v>0.7594</v>
      </c>
      <c r="C185" s="47">
        <v>0.6545</v>
      </c>
      <c r="D185" s="48">
        <f t="shared" si="24"/>
        <v>0.163188391559474</v>
      </c>
      <c r="E185" s="48">
        <f t="shared" si="24"/>
        <v>0.15230916545550907</v>
      </c>
      <c r="F185" s="48">
        <f t="shared" si="24"/>
        <v>0.14835308323588545</v>
      </c>
      <c r="G185" s="48">
        <f t="shared" si="22"/>
        <v>0.14278984261453972</v>
      </c>
      <c r="H185" s="48">
        <f t="shared" si="22"/>
        <v>0.13439044010780213</v>
      </c>
      <c r="I185" s="48">
        <f t="shared" si="22"/>
        <v>0.12692430454625755</v>
      </c>
      <c r="J185" s="48">
        <f t="shared" si="25"/>
        <v>0.20525887122525782</v>
      </c>
      <c r="K185" s="48">
        <f t="shared" si="25"/>
        <v>0.1915749464769073</v>
      </c>
      <c r="L185" s="48">
        <f t="shared" si="25"/>
        <v>0.18659897384114346</v>
      </c>
      <c r="M185" s="48">
        <f t="shared" si="25"/>
        <v>0.17960151232210056</v>
      </c>
      <c r="N185" s="48">
        <f t="shared" si="25"/>
        <v>0.16903671747962407</v>
      </c>
      <c r="O185" s="48">
        <f t="shared" si="25"/>
        <v>0.15964578873075605</v>
      </c>
      <c r="P185" s="49"/>
      <c r="Q185" s="49"/>
    </row>
    <row r="186" spans="1:17" ht="12.75">
      <c r="A186" s="45">
        <v>68</v>
      </c>
      <c r="B186" s="46">
        <v>0.7514</v>
      </c>
      <c r="C186" s="47">
        <v>0.6417</v>
      </c>
      <c r="D186" s="48">
        <f t="shared" si="24"/>
        <v>0.16492582452790067</v>
      </c>
      <c r="E186" s="48">
        <f t="shared" si="24"/>
        <v>0.15393076955937393</v>
      </c>
      <c r="F186" s="48">
        <f t="shared" si="24"/>
        <v>0.14993256775263694</v>
      </c>
      <c r="G186" s="48">
        <f aca="true" t="shared" si="26" ref="G186:I205">$B$125/$B186/G$125</f>
        <v>0.14431009646191306</v>
      </c>
      <c r="H186" s="48">
        <f t="shared" si="26"/>
        <v>0.13582126725827112</v>
      </c>
      <c r="I186" s="48">
        <f t="shared" si="26"/>
        <v>0.12827564129947827</v>
      </c>
      <c r="J186" s="48">
        <f aca="true" t="shared" si="27" ref="J186:O195">$C$125/$C186/J$125</f>
        <v>0.20935317316024812</v>
      </c>
      <c r="K186" s="48">
        <f t="shared" si="27"/>
        <v>0.1953962949495649</v>
      </c>
      <c r="L186" s="48">
        <f t="shared" si="27"/>
        <v>0.19032106650931646</v>
      </c>
      <c r="M186" s="48">
        <f t="shared" si="27"/>
        <v>0.1831840265152171</v>
      </c>
      <c r="N186" s="48">
        <f t="shared" si="27"/>
        <v>0.17240849554373375</v>
      </c>
      <c r="O186" s="48">
        <f t="shared" si="27"/>
        <v>0.1628302457913041</v>
      </c>
      <c r="P186" s="49"/>
      <c r="Q186" s="49"/>
    </row>
    <row r="187" spans="1:17" ht="12.75">
      <c r="A187" s="45">
        <v>69</v>
      </c>
      <c r="B187" s="46">
        <v>0.7434</v>
      </c>
      <c r="C187" s="47">
        <v>0.6288</v>
      </c>
      <c r="D187" s="48">
        <f t="shared" si="24"/>
        <v>0.1667006518028848</v>
      </c>
      <c r="E187" s="48">
        <f t="shared" si="24"/>
        <v>0.1555872750160258</v>
      </c>
      <c r="F187" s="48">
        <f t="shared" si="24"/>
        <v>0.15154604709353162</v>
      </c>
      <c r="G187" s="48">
        <f t="shared" si="26"/>
        <v>0.14586307032752419</v>
      </c>
      <c r="H187" s="48">
        <f t="shared" si="26"/>
        <v>0.13728288972002275</v>
      </c>
      <c r="I187" s="48">
        <f t="shared" si="26"/>
        <v>0.12965606251335482</v>
      </c>
      <c r="J187" s="48">
        <f t="shared" si="27"/>
        <v>0.2136481094416845</v>
      </c>
      <c r="K187" s="48">
        <f t="shared" si="27"/>
        <v>0.1994049021455722</v>
      </c>
      <c r="L187" s="48">
        <f t="shared" si="27"/>
        <v>0.194225554037895</v>
      </c>
      <c r="M187" s="48">
        <f t="shared" si="27"/>
        <v>0.18694209576147391</v>
      </c>
      <c r="N187" s="48">
        <f t="shared" si="27"/>
        <v>0.17594550189315195</v>
      </c>
      <c r="O187" s="48">
        <f t="shared" si="27"/>
        <v>0.16617075178797683</v>
      </c>
      <c r="P187" s="49"/>
      <c r="Q187" s="49"/>
    </row>
    <row r="188" spans="1:17" ht="12.75">
      <c r="A188" s="45">
        <v>70</v>
      </c>
      <c r="B188" s="46">
        <v>0.7353</v>
      </c>
      <c r="C188" s="47">
        <v>0.6155</v>
      </c>
      <c r="D188" s="48">
        <f t="shared" si="24"/>
        <v>0.16853701149226785</v>
      </c>
      <c r="E188" s="48">
        <f t="shared" si="24"/>
        <v>0.15730121072611666</v>
      </c>
      <c r="F188" s="48">
        <f t="shared" si="24"/>
        <v>0.15321546499297076</v>
      </c>
      <c r="G188" s="48">
        <f t="shared" si="26"/>
        <v>0.14746988505573436</v>
      </c>
      <c r="H188" s="48">
        <f t="shared" si="26"/>
        <v>0.13879518593480883</v>
      </c>
      <c r="I188" s="48">
        <f t="shared" si="26"/>
        <v>0.13108434227176388</v>
      </c>
      <c r="J188" s="48">
        <f t="shared" si="27"/>
        <v>0.2182647135937144</v>
      </c>
      <c r="K188" s="48">
        <f t="shared" si="27"/>
        <v>0.20371373268746676</v>
      </c>
      <c r="L188" s="48">
        <f t="shared" si="27"/>
        <v>0.19842246690337673</v>
      </c>
      <c r="M188" s="48">
        <f t="shared" si="27"/>
        <v>0.1909816243945001</v>
      </c>
      <c r="N188" s="48">
        <f t="shared" si="27"/>
        <v>0.17974741119482363</v>
      </c>
      <c r="O188" s="48">
        <f t="shared" si="27"/>
        <v>0.1697614439062223</v>
      </c>
      <c r="P188" s="49"/>
      <c r="Q188" s="49"/>
    </row>
    <row r="189" spans="1:17" ht="12.75">
      <c r="A189" s="45">
        <v>71</v>
      </c>
      <c r="B189" s="46">
        <v>0.7272</v>
      </c>
      <c r="C189" s="47">
        <v>0.6021</v>
      </c>
      <c r="D189" s="48">
        <f t="shared" si="24"/>
        <v>0.17041428018463223</v>
      </c>
      <c r="E189" s="48">
        <f t="shared" si="24"/>
        <v>0.1590533281723234</v>
      </c>
      <c r="F189" s="48">
        <f t="shared" si="24"/>
        <v>0.1549220728951202</v>
      </c>
      <c r="G189" s="48">
        <f t="shared" si="26"/>
        <v>0.1491124951615532</v>
      </c>
      <c r="H189" s="48">
        <f t="shared" si="26"/>
        <v>0.14034117191675596</v>
      </c>
      <c r="I189" s="48">
        <f t="shared" si="26"/>
        <v>0.13254444014360284</v>
      </c>
      <c r="J189" s="48">
        <f t="shared" si="27"/>
        <v>0.2231222906775141</v>
      </c>
      <c r="K189" s="48">
        <f t="shared" si="27"/>
        <v>0.20824747129901314</v>
      </c>
      <c r="L189" s="48">
        <f t="shared" si="27"/>
        <v>0.20283844607046733</v>
      </c>
      <c r="M189" s="48">
        <f t="shared" si="27"/>
        <v>0.1952320043428248</v>
      </c>
      <c r="N189" s="48">
        <f t="shared" si="27"/>
        <v>0.1837477687932469</v>
      </c>
      <c r="O189" s="48">
        <f t="shared" si="27"/>
        <v>0.17353955941584429</v>
      </c>
      <c r="P189" s="49"/>
      <c r="Q189" s="49"/>
    </row>
    <row r="190" spans="1:17" ht="12.75">
      <c r="A190" s="45">
        <v>72</v>
      </c>
      <c r="B190" s="46">
        <v>0.7185</v>
      </c>
      <c r="C190" s="47">
        <v>0.5885</v>
      </c>
      <c r="D190" s="48">
        <f t="shared" si="24"/>
        <v>0.17247775163571963</v>
      </c>
      <c r="E190" s="48">
        <f t="shared" si="24"/>
        <v>0.16097923486000495</v>
      </c>
      <c r="F190" s="48">
        <f t="shared" si="24"/>
        <v>0.15679795603247237</v>
      </c>
      <c r="G190" s="48">
        <f t="shared" si="26"/>
        <v>0.15091803268125464</v>
      </c>
      <c r="H190" s="48">
        <f t="shared" si="26"/>
        <v>0.1420405013470632</v>
      </c>
      <c r="I190" s="48">
        <f t="shared" si="26"/>
        <v>0.13414936238333747</v>
      </c>
      <c r="J190" s="48">
        <f t="shared" si="27"/>
        <v>0.2282785577178101</v>
      </c>
      <c r="K190" s="48">
        <f t="shared" si="27"/>
        <v>0.21305998720328942</v>
      </c>
      <c r="L190" s="48">
        <f t="shared" si="27"/>
        <v>0.20752596156164552</v>
      </c>
      <c r="M190" s="48">
        <f t="shared" si="27"/>
        <v>0.19974373800308381</v>
      </c>
      <c r="N190" s="48">
        <f t="shared" si="27"/>
        <v>0.1879941063558436</v>
      </c>
      <c r="O190" s="48">
        <f t="shared" si="27"/>
        <v>0.1775499893360745</v>
      </c>
      <c r="P190" s="49"/>
      <c r="Q190" s="49"/>
    </row>
    <row r="191" spans="1:17" ht="12.75">
      <c r="A191" s="45">
        <v>73</v>
      </c>
      <c r="B191" s="46">
        <v>0.7091</v>
      </c>
      <c r="C191" s="47">
        <v>0.5746</v>
      </c>
      <c r="D191" s="48">
        <f aca="true" t="shared" si="28" ref="D191:F206">$B$125/$B191/D$125</f>
        <v>0.17476415815860183</v>
      </c>
      <c r="E191" s="48">
        <f t="shared" si="28"/>
        <v>0.1631132142813617</v>
      </c>
      <c r="F191" s="48">
        <f t="shared" si="28"/>
        <v>0.15887650741691076</v>
      </c>
      <c r="G191" s="48">
        <f t="shared" si="26"/>
        <v>0.1529186383887766</v>
      </c>
      <c r="H191" s="48">
        <f t="shared" si="26"/>
        <v>0.14392342436590738</v>
      </c>
      <c r="I191" s="48">
        <f t="shared" si="26"/>
        <v>0.1359276785678014</v>
      </c>
      <c r="J191" s="48">
        <f t="shared" si="27"/>
        <v>0.23380078527137355</v>
      </c>
      <c r="K191" s="48">
        <f t="shared" si="27"/>
        <v>0.21821406625328196</v>
      </c>
      <c r="L191" s="48">
        <f t="shared" si="27"/>
        <v>0.21254616842852136</v>
      </c>
      <c r="M191" s="48">
        <f t="shared" si="27"/>
        <v>0.20457568711245183</v>
      </c>
      <c r="N191" s="48">
        <f t="shared" si="27"/>
        <v>0.19254182316466056</v>
      </c>
      <c r="O191" s="48">
        <f t="shared" si="27"/>
        <v>0.18184505521106828</v>
      </c>
      <c r="P191" s="49"/>
      <c r="Q191" s="49"/>
    </row>
    <row r="192" spans="1:17" ht="12.75">
      <c r="A192" s="45">
        <v>74</v>
      </c>
      <c r="B192" s="46">
        <v>0.699</v>
      </c>
      <c r="C192" s="47">
        <v>0.5605</v>
      </c>
      <c r="D192" s="48">
        <f t="shared" si="28"/>
        <v>0.17728936273285345</v>
      </c>
      <c r="E192" s="48">
        <f t="shared" si="28"/>
        <v>0.16547007188399654</v>
      </c>
      <c r="F192" s="48">
        <f t="shared" si="28"/>
        <v>0.16117214793895768</v>
      </c>
      <c r="G192" s="48">
        <f t="shared" si="26"/>
        <v>0.15512819239124676</v>
      </c>
      <c r="H192" s="48">
        <f t="shared" si="26"/>
        <v>0.14600300460352636</v>
      </c>
      <c r="I192" s="48">
        <f t="shared" si="26"/>
        <v>0.13789172656999713</v>
      </c>
      <c r="J192" s="48">
        <f t="shared" si="27"/>
        <v>0.2396823036876561</v>
      </c>
      <c r="K192" s="48">
        <f t="shared" si="27"/>
        <v>0.22370348344181235</v>
      </c>
      <c r="L192" s="48">
        <f t="shared" si="27"/>
        <v>0.21789300335241463</v>
      </c>
      <c r="M192" s="48">
        <f t="shared" si="27"/>
        <v>0.20972201572669907</v>
      </c>
      <c r="N192" s="48">
        <f t="shared" si="27"/>
        <v>0.197385426566305</v>
      </c>
      <c r="O192" s="48">
        <f t="shared" si="27"/>
        <v>0.18641956953484362</v>
      </c>
      <c r="P192" s="49"/>
      <c r="Q192" s="49"/>
    </row>
    <row r="193" spans="1:17" ht="12.75">
      <c r="A193" s="45">
        <v>75</v>
      </c>
      <c r="B193" s="46">
        <v>0.6882</v>
      </c>
      <c r="C193" s="47">
        <v>0.5462</v>
      </c>
      <c r="D193" s="48">
        <f t="shared" si="28"/>
        <v>0.1800715846414771</v>
      </c>
      <c r="E193" s="48">
        <f t="shared" si="28"/>
        <v>0.16806681233204526</v>
      </c>
      <c r="F193" s="48">
        <f t="shared" si="28"/>
        <v>0.16370144058316097</v>
      </c>
      <c r="G193" s="48">
        <f t="shared" si="26"/>
        <v>0.15756263656129244</v>
      </c>
      <c r="H193" s="48">
        <f t="shared" si="26"/>
        <v>0.14829424617533407</v>
      </c>
      <c r="I193" s="48">
        <f t="shared" si="26"/>
        <v>0.14005567694337107</v>
      </c>
      <c r="J193" s="48">
        <f t="shared" si="27"/>
        <v>0.245957398786033</v>
      </c>
      <c r="K193" s="48">
        <f t="shared" si="27"/>
        <v>0.2295602388669641</v>
      </c>
      <c r="L193" s="48">
        <f t="shared" si="27"/>
        <v>0.22359763526003</v>
      </c>
      <c r="M193" s="48">
        <f t="shared" si="27"/>
        <v>0.21521272393777885</v>
      </c>
      <c r="N193" s="48">
        <f t="shared" si="27"/>
        <v>0.20255315194143894</v>
      </c>
      <c r="O193" s="48">
        <f t="shared" si="27"/>
        <v>0.19130019905580342</v>
      </c>
      <c r="P193" s="49"/>
      <c r="Q193" s="49"/>
    </row>
    <row r="194" spans="1:17" ht="12.75">
      <c r="A194" s="45">
        <v>76</v>
      </c>
      <c r="B194" s="46">
        <v>0.6766</v>
      </c>
      <c r="C194" s="47">
        <v>0.5317</v>
      </c>
      <c r="D194" s="48">
        <f t="shared" si="28"/>
        <v>0.18315883025460322</v>
      </c>
      <c r="E194" s="48">
        <f t="shared" si="28"/>
        <v>0.170948241570963</v>
      </c>
      <c r="F194" s="48">
        <f t="shared" si="28"/>
        <v>0.16650802750418472</v>
      </c>
      <c r="G194" s="48">
        <f t="shared" si="26"/>
        <v>0.1602639764727778</v>
      </c>
      <c r="H194" s="48">
        <f t="shared" si="26"/>
        <v>0.15083668373908501</v>
      </c>
      <c r="I194" s="48">
        <f t="shared" si="26"/>
        <v>0.1424568679758025</v>
      </c>
      <c r="J194" s="48">
        <f t="shared" si="27"/>
        <v>0.2526649073103841</v>
      </c>
      <c r="K194" s="48">
        <f t="shared" si="27"/>
        <v>0.2358205801563585</v>
      </c>
      <c r="L194" s="48">
        <f t="shared" si="27"/>
        <v>0.22969537028216735</v>
      </c>
      <c r="M194" s="48">
        <f t="shared" si="27"/>
        <v>0.22108179389658608</v>
      </c>
      <c r="N194" s="48">
        <f t="shared" si="27"/>
        <v>0.20807698249090456</v>
      </c>
      <c r="O194" s="48">
        <f t="shared" si="27"/>
        <v>0.19651715013029875</v>
      </c>
      <c r="P194" s="49"/>
      <c r="Q194" s="49"/>
    </row>
    <row r="195" spans="1:17" ht="12.75">
      <c r="A195" s="45">
        <v>77</v>
      </c>
      <c r="B195" s="46">
        <v>0.6644</v>
      </c>
      <c r="C195" s="47">
        <v>0.5169</v>
      </c>
      <c r="D195" s="48">
        <f t="shared" si="28"/>
        <v>0.186522071869754</v>
      </c>
      <c r="E195" s="48">
        <f t="shared" si="28"/>
        <v>0.17408726707843705</v>
      </c>
      <c r="F195" s="48">
        <f t="shared" si="28"/>
        <v>0.16956551988159455</v>
      </c>
      <c r="G195" s="48">
        <f t="shared" si="26"/>
        <v>0.16320681288603472</v>
      </c>
      <c r="H195" s="48">
        <f t="shared" si="26"/>
        <v>0.1536064121280327</v>
      </c>
      <c r="I195" s="48">
        <f t="shared" si="26"/>
        <v>0.14507272256536421</v>
      </c>
      <c r="J195" s="48">
        <f t="shared" si="27"/>
        <v>0.2598992672024206</v>
      </c>
      <c r="K195" s="48">
        <f t="shared" si="27"/>
        <v>0.2425726493889259</v>
      </c>
      <c r="L195" s="48">
        <f t="shared" si="27"/>
        <v>0.23627206109310964</v>
      </c>
      <c r="M195" s="48">
        <f t="shared" si="27"/>
        <v>0.22741185880211803</v>
      </c>
      <c r="N195" s="48">
        <f t="shared" si="27"/>
        <v>0.21403469063728756</v>
      </c>
      <c r="O195" s="48">
        <f t="shared" si="27"/>
        <v>0.2021438744907716</v>
      </c>
      <c r="P195" s="49"/>
      <c r="Q195" s="49"/>
    </row>
    <row r="196" spans="1:17" ht="12.75">
      <c r="A196" s="45">
        <v>78</v>
      </c>
      <c r="B196" s="46">
        <v>0.6515</v>
      </c>
      <c r="C196" s="47">
        <v>0.5019</v>
      </c>
      <c r="D196" s="48">
        <f t="shared" si="28"/>
        <v>0.19021529478168003</v>
      </c>
      <c r="E196" s="48">
        <f t="shared" si="28"/>
        <v>0.17753427512956801</v>
      </c>
      <c r="F196" s="48">
        <f t="shared" si="28"/>
        <v>0.17292299525607274</v>
      </c>
      <c r="G196" s="48">
        <f t="shared" si="26"/>
        <v>0.16643838293397</v>
      </c>
      <c r="H196" s="48">
        <f t="shared" si="26"/>
        <v>0.15664788982020708</v>
      </c>
      <c r="I196" s="48">
        <f t="shared" si="26"/>
        <v>0.14794522927464002</v>
      </c>
      <c r="J196" s="48">
        <f aca="true" t="shared" si="29" ref="J196:O205">$C$125/$C196/J$125</f>
        <v>0.2676667288641786</v>
      </c>
      <c r="K196" s="48">
        <f t="shared" si="29"/>
        <v>0.24982228027323336</v>
      </c>
      <c r="L196" s="48">
        <f t="shared" si="29"/>
        <v>0.24333338987652597</v>
      </c>
      <c r="M196" s="48">
        <f t="shared" si="29"/>
        <v>0.23420838775615627</v>
      </c>
      <c r="N196" s="48">
        <f t="shared" si="29"/>
        <v>0.2204314237705</v>
      </c>
      <c r="O196" s="48">
        <f t="shared" si="29"/>
        <v>0.20818523356102778</v>
      </c>
      <c r="P196" s="49"/>
      <c r="Q196" s="49"/>
    </row>
    <row r="197" spans="1:17" ht="12.75">
      <c r="A197" s="45">
        <v>79</v>
      </c>
      <c r="B197" s="46">
        <v>0.6379</v>
      </c>
      <c r="C197" s="47">
        <v>0.4868</v>
      </c>
      <c r="D197" s="48">
        <f t="shared" si="28"/>
        <v>0.1942706765171101</v>
      </c>
      <c r="E197" s="48">
        <f t="shared" si="28"/>
        <v>0.1813192980826361</v>
      </c>
      <c r="F197" s="48">
        <f t="shared" si="28"/>
        <v>0.17660970592464556</v>
      </c>
      <c r="G197" s="48">
        <f t="shared" si="26"/>
        <v>0.16998684195247132</v>
      </c>
      <c r="H197" s="48">
        <f t="shared" si="26"/>
        <v>0.15998761595526714</v>
      </c>
      <c r="I197" s="48">
        <f t="shared" si="26"/>
        <v>0.1510994150688634</v>
      </c>
      <c r="J197" s="48">
        <f t="shared" si="29"/>
        <v>0.2759694560742219</v>
      </c>
      <c r="K197" s="48">
        <f t="shared" si="29"/>
        <v>0.25757149233594046</v>
      </c>
      <c r="L197" s="48">
        <f t="shared" si="29"/>
        <v>0.2508813237038381</v>
      </c>
      <c r="M197" s="48">
        <f t="shared" si="29"/>
        <v>0.24147327406494418</v>
      </c>
      <c r="N197" s="48">
        <f t="shared" si="29"/>
        <v>0.2272689638258298</v>
      </c>
      <c r="O197" s="48">
        <f t="shared" si="29"/>
        <v>0.21464291027995036</v>
      </c>
      <c r="P197" s="49"/>
      <c r="Q197" s="49"/>
    </row>
    <row r="198" spans="1:17" ht="12.75">
      <c r="A198" s="45">
        <v>80</v>
      </c>
      <c r="B198" s="46">
        <v>0.6236</v>
      </c>
      <c r="C198" s="47">
        <v>0.4713</v>
      </c>
      <c r="D198" s="48">
        <f t="shared" si="28"/>
        <v>0.19872556855398418</v>
      </c>
      <c r="E198" s="48">
        <f t="shared" si="28"/>
        <v>0.1854771973170519</v>
      </c>
      <c r="F198" s="48">
        <f t="shared" si="28"/>
        <v>0.18065960777634923</v>
      </c>
      <c r="G198" s="48">
        <f t="shared" si="26"/>
        <v>0.17388487248473614</v>
      </c>
      <c r="H198" s="48">
        <f t="shared" si="26"/>
        <v>0.16365635057386932</v>
      </c>
      <c r="I198" s="48">
        <f t="shared" si="26"/>
        <v>0.15456433109754322</v>
      </c>
      <c r="J198" s="48">
        <f t="shared" si="29"/>
        <v>0.2850454725587338</v>
      </c>
      <c r="K198" s="48">
        <f t="shared" si="29"/>
        <v>0.26604244105481817</v>
      </c>
      <c r="L198" s="48">
        <f t="shared" si="29"/>
        <v>0.25913224778066707</v>
      </c>
      <c r="M198" s="48">
        <f t="shared" si="29"/>
        <v>0.24941478848889204</v>
      </c>
      <c r="N198" s="48">
        <f t="shared" si="29"/>
        <v>0.23474333034248665</v>
      </c>
      <c r="O198" s="48">
        <f t="shared" si="29"/>
        <v>0.2217020342123485</v>
      </c>
      <c r="P198" s="49"/>
      <c r="Q198" s="49"/>
    </row>
    <row r="199" spans="1:17" ht="12.75">
      <c r="A199" s="45">
        <v>81</v>
      </c>
      <c r="B199" s="46">
        <v>0.6085</v>
      </c>
      <c r="C199" s="47">
        <v>0.4557</v>
      </c>
      <c r="D199" s="48">
        <f t="shared" si="28"/>
        <v>0.2036569672148965</v>
      </c>
      <c r="E199" s="48">
        <f t="shared" si="28"/>
        <v>0.19007983606723675</v>
      </c>
      <c r="F199" s="48">
        <f t="shared" si="28"/>
        <v>0.18514269746808773</v>
      </c>
      <c r="G199" s="48">
        <f t="shared" si="26"/>
        <v>0.17819984631303443</v>
      </c>
      <c r="H199" s="48">
        <f t="shared" si="26"/>
        <v>0.1677175024122677</v>
      </c>
      <c r="I199" s="48">
        <f t="shared" si="26"/>
        <v>0.15839986338936393</v>
      </c>
      <c r="J199" s="48">
        <f t="shared" si="29"/>
        <v>0.2948034479195331</v>
      </c>
      <c r="K199" s="48">
        <f t="shared" si="29"/>
        <v>0.27514988472489754</v>
      </c>
      <c r="L199" s="48">
        <f t="shared" si="29"/>
        <v>0.2680031344723028</v>
      </c>
      <c r="M199" s="48">
        <f t="shared" si="29"/>
        <v>0.25795301692959144</v>
      </c>
      <c r="N199" s="48">
        <f t="shared" si="29"/>
        <v>0.2427793100513802</v>
      </c>
      <c r="O199" s="48">
        <f t="shared" si="29"/>
        <v>0.22929157060408129</v>
      </c>
      <c r="P199" s="49"/>
      <c r="Q199" s="49"/>
    </row>
    <row r="200" spans="1:17" ht="12.75">
      <c r="A200" s="45">
        <v>82</v>
      </c>
      <c r="B200" s="46">
        <v>0.5928</v>
      </c>
      <c r="C200" s="47">
        <v>0.4399</v>
      </c>
      <c r="D200" s="48">
        <f t="shared" si="28"/>
        <v>0.20905071617790916</v>
      </c>
      <c r="E200" s="48">
        <f t="shared" si="28"/>
        <v>0.19511400176604854</v>
      </c>
      <c r="F200" s="48">
        <f t="shared" si="28"/>
        <v>0.19004610561628105</v>
      </c>
      <c r="G200" s="48">
        <f t="shared" si="26"/>
        <v>0.18291937665567048</v>
      </c>
      <c r="H200" s="48">
        <f t="shared" si="26"/>
        <v>0.172159413322984</v>
      </c>
      <c r="I200" s="48">
        <f t="shared" si="26"/>
        <v>0.1625950014717071</v>
      </c>
      <c r="J200" s="48">
        <f t="shared" si="29"/>
        <v>0.3053919782153472</v>
      </c>
      <c r="K200" s="48">
        <f t="shared" si="29"/>
        <v>0.2850325130009907</v>
      </c>
      <c r="L200" s="48">
        <f t="shared" si="29"/>
        <v>0.27762907110486107</v>
      </c>
      <c r="M200" s="48">
        <f t="shared" si="29"/>
        <v>0.2672179809384288</v>
      </c>
      <c r="N200" s="48">
        <f t="shared" si="29"/>
        <v>0.25149927617734474</v>
      </c>
      <c r="O200" s="48">
        <f t="shared" si="29"/>
        <v>0.23752709416749226</v>
      </c>
      <c r="P200" s="49"/>
      <c r="Q200" s="49"/>
    </row>
    <row r="201" spans="1:17" ht="12.75">
      <c r="A201" s="45">
        <v>83</v>
      </c>
      <c r="B201" s="46">
        <v>0.5764</v>
      </c>
      <c r="C201" s="47">
        <v>0.4238</v>
      </c>
      <c r="D201" s="48">
        <f t="shared" si="28"/>
        <v>0.21499872406360954</v>
      </c>
      <c r="E201" s="48">
        <f t="shared" si="28"/>
        <v>0.20066547579270222</v>
      </c>
      <c r="F201" s="48">
        <f t="shared" si="28"/>
        <v>0.1954533855123723</v>
      </c>
      <c r="G201" s="48">
        <f t="shared" si="26"/>
        <v>0.18812388355565832</v>
      </c>
      <c r="H201" s="48">
        <f t="shared" si="26"/>
        <v>0.17705777275826667</v>
      </c>
      <c r="I201" s="48">
        <f t="shared" si="26"/>
        <v>0.16722122982725185</v>
      </c>
      <c r="J201" s="48">
        <f t="shared" si="29"/>
        <v>0.3169937027298991</v>
      </c>
      <c r="K201" s="48">
        <f t="shared" si="29"/>
        <v>0.29586078921457243</v>
      </c>
      <c r="L201" s="48">
        <f t="shared" si="29"/>
        <v>0.2881760933908173</v>
      </c>
      <c r="M201" s="48">
        <f t="shared" si="29"/>
        <v>0.27736948988866167</v>
      </c>
      <c r="N201" s="48">
        <f t="shared" si="29"/>
        <v>0.2610536375422698</v>
      </c>
      <c r="O201" s="48">
        <f t="shared" si="29"/>
        <v>0.24655065767881038</v>
      </c>
      <c r="P201" s="49"/>
      <c r="Q201" s="49"/>
    </row>
    <row r="202" spans="1:17" ht="12.75">
      <c r="A202" s="45">
        <v>84</v>
      </c>
      <c r="B202" s="46">
        <v>0.5593</v>
      </c>
      <c r="C202" s="47">
        <v>0.4075</v>
      </c>
      <c r="D202" s="48">
        <f t="shared" si="28"/>
        <v>0.22157208036879053</v>
      </c>
      <c r="E202" s="48">
        <f t="shared" si="28"/>
        <v>0.20680060834420447</v>
      </c>
      <c r="F202" s="48">
        <f t="shared" si="28"/>
        <v>0.20142916397162774</v>
      </c>
      <c r="G202" s="48">
        <f t="shared" si="26"/>
        <v>0.19387557032269168</v>
      </c>
      <c r="H202" s="48">
        <f t="shared" si="26"/>
        <v>0.1824711250095922</v>
      </c>
      <c r="I202" s="48">
        <f t="shared" si="26"/>
        <v>0.17233384028683707</v>
      </c>
      <c r="J202" s="48">
        <f t="shared" si="29"/>
        <v>0.3296734508390951</v>
      </c>
      <c r="K202" s="48">
        <f t="shared" si="29"/>
        <v>0.3076952207831554</v>
      </c>
      <c r="L202" s="48">
        <f t="shared" si="29"/>
        <v>0.2997031371264501</v>
      </c>
      <c r="M202" s="48">
        <f t="shared" si="29"/>
        <v>0.28846426948420817</v>
      </c>
      <c r="N202" s="48">
        <f t="shared" si="29"/>
        <v>0.27149578304396066</v>
      </c>
      <c r="O202" s="48">
        <f t="shared" si="29"/>
        <v>0.25641268398596284</v>
      </c>
      <c r="P202" s="49"/>
      <c r="Q202" s="49"/>
    </row>
    <row r="203" spans="1:17" ht="12.75">
      <c r="A203" s="45">
        <v>85</v>
      </c>
      <c r="B203" s="46">
        <v>0.5415</v>
      </c>
      <c r="C203" s="47">
        <v>0.391</v>
      </c>
      <c r="D203" s="48">
        <f t="shared" si="28"/>
        <v>0.22885552086844793</v>
      </c>
      <c r="E203" s="48">
        <f t="shared" si="28"/>
        <v>0.21359848614388474</v>
      </c>
      <c r="F203" s="48">
        <f t="shared" si="28"/>
        <v>0.20805047351677083</v>
      </c>
      <c r="G203" s="48">
        <f t="shared" si="26"/>
        <v>0.20024858075989194</v>
      </c>
      <c r="H203" s="48">
        <f t="shared" si="26"/>
        <v>0.1884692524798983</v>
      </c>
      <c r="I203" s="48">
        <f t="shared" si="26"/>
        <v>0.17799873845323727</v>
      </c>
      <c r="J203" s="48">
        <f t="shared" si="29"/>
        <v>0.3435855018335837</v>
      </c>
      <c r="K203" s="48">
        <f t="shared" si="29"/>
        <v>0.32067980171134475</v>
      </c>
      <c r="L203" s="48">
        <f t="shared" si="29"/>
        <v>0.3123504562123488</v>
      </c>
      <c r="M203" s="48">
        <f t="shared" si="29"/>
        <v>0.3006373141043857</v>
      </c>
      <c r="N203" s="48">
        <f t="shared" si="29"/>
        <v>0.28295276621589244</v>
      </c>
      <c r="O203" s="48">
        <f t="shared" si="29"/>
        <v>0.2672331680927873</v>
      </c>
      <c r="P203" s="49"/>
      <c r="Q203" s="49"/>
    </row>
    <row r="204" spans="1:17" ht="12.75">
      <c r="A204" s="45">
        <v>86</v>
      </c>
      <c r="B204" s="46">
        <v>0.5229</v>
      </c>
      <c r="C204" s="47">
        <v>0.3743</v>
      </c>
      <c r="D204" s="48">
        <f t="shared" si="28"/>
        <v>0.23699610738241453</v>
      </c>
      <c r="E204" s="48">
        <f t="shared" si="28"/>
        <v>0.22119636689025354</v>
      </c>
      <c r="F204" s="48">
        <f t="shared" si="28"/>
        <v>0.2154510067112859</v>
      </c>
      <c r="G204" s="48">
        <f t="shared" si="26"/>
        <v>0.2073715939596127</v>
      </c>
      <c r="H204" s="48">
        <f t="shared" si="26"/>
        <v>0.1951732649031649</v>
      </c>
      <c r="I204" s="48">
        <f t="shared" si="26"/>
        <v>0.18433030574187795</v>
      </c>
      <c r="J204" s="48">
        <f t="shared" si="29"/>
        <v>0.35891512481146465</v>
      </c>
      <c r="K204" s="48">
        <f t="shared" si="29"/>
        <v>0.33498744982403367</v>
      </c>
      <c r="L204" s="48">
        <f t="shared" si="29"/>
        <v>0.32628647710133146</v>
      </c>
      <c r="M204" s="48">
        <f t="shared" si="29"/>
        <v>0.31405073421003155</v>
      </c>
      <c r="N204" s="48">
        <f t="shared" si="29"/>
        <v>0.2955771616094415</v>
      </c>
      <c r="O204" s="48">
        <f t="shared" si="29"/>
        <v>0.2791562081866947</v>
      </c>
      <c r="P204" s="49"/>
      <c r="Q204" s="49"/>
    </row>
    <row r="205" spans="1:17" ht="12.75">
      <c r="A205" s="45">
        <v>87</v>
      </c>
      <c r="B205" s="46">
        <v>0.5037</v>
      </c>
      <c r="C205" s="47">
        <v>0.3573</v>
      </c>
      <c r="D205" s="48">
        <f t="shared" si="28"/>
        <v>0.24602990778293535</v>
      </c>
      <c r="E205" s="48">
        <f t="shared" si="28"/>
        <v>0.22962791393073964</v>
      </c>
      <c r="F205" s="48">
        <f t="shared" si="28"/>
        <v>0.2236635525299412</v>
      </c>
      <c r="G205" s="48">
        <f t="shared" si="26"/>
        <v>0.2152761693100684</v>
      </c>
      <c r="H205" s="48">
        <f t="shared" si="26"/>
        <v>0.20261286523300556</v>
      </c>
      <c r="I205" s="48">
        <f t="shared" si="26"/>
        <v>0.19135659494228302</v>
      </c>
      <c r="J205" s="48">
        <f t="shared" si="29"/>
        <v>0.37599197094019376</v>
      </c>
      <c r="K205" s="48">
        <f t="shared" si="29"/>
        <v>0.35092583954418083</v>
      </c>
      <c r="L205" s="48">
        <f t="shared" si="29"/>
        <v>0.34181088267290344</v>
      </c>
      <c r="M205" s="48">
        <f t="shared" si="29"/>
        <v>0.3289929745726695</v>
      </c>
      <c r="N205" s="48">
        <f t="shared" si="29"/>
        <v>0.30964044665663015</v>
      </c>
      <c r="O205" s="48">
        <f t="shared" si="29"/>
        <v>0.2924381996201507</v>
      </c>
      <c r="P205" s="49"/>
      <c r="Q205" s="49"/>
    </row>
    <row r="206" spans="1:17" ht="12.75">
      <c r="A206" s="45">
        <v>88</v>
      </c>
      <c r="B206" s="46">
        <v>0.4838</v>
      </c>
      <c r="C206" s="47">
        <v>0.3401</v>
      </c>
      <c r="D206" s="48">
        <f t="shared" si="28"/>
        <v>0.2561497820385791</v>
      </c>
      <c r="E206" s="48">
        <f t="shared" si="28"/>
        <v>0.2390731299026738</v>
      </c>
      <c r="F206" s="48">
        <f t="shared" si="28"/>
        <v>0.23286343821689004</v>
      </c>
      <c r="G206" s="48">
        <f aca="true" t="shared" si="30" ref="G206:I218">$B$125/$B206/G$125</f>
        <v>0.22413105928375665</v>
      </c>
      <c r="H206" s="48">
        <f t="shared" si="30"/>
        <v>0.21094687932588863</v>
      </c>
      <c r="I206" s="48">
        <f t="shared" si="30"/>
        <v>0.19922760825222816</v>
      </c>
      <c r="J206" s="48">
        <f aca="true" t="shared" si="31" ref="J206:O218">$C$125/$C206/J$125</f>
        <v>0.39500714853552255</v>
      </c>
      <c r="K206" s="48">
        <f t="shared" si="31"/>
        <v>0.3686733386331544</v>
      </c>
      <c r="L206" s="48">
        <f t="shared" si="31"/>
        <v>0.35909740775956595</v>
      </c>
      <c r="M206" s="48">
        <f t="shared" si="31"/>
        <v>0.3456312549685822</v>
      </c>
      <c r="N206" s="48">
        <f t="shared" si="31"/>
        <v>0.3253000046763127</v>
      </c>
      <c r="O206" s="48">
        <f t="shared" si="31"/>
        <v>0.3072277821942953</v>
      </c>
      <c r="P206" s="49"/>
      <c r="Q206" s="49"/>
    </row>
    <row r="207" spans="1:17" ht="12.75">
      <c r="A207" s="45">
        <v>89</v>
      </c>
      <c r="B207" s="46">
        <v>0.4632</v>
      </c>
      <c r="C207" s="47">
        <v>0.3228</v>
      </c>
      <c r="D207" s="48">
        <f aca="true" t="shared" si="32" ref="D207:F218">$B$125/$B207/D$125</f>
        <v>0.2675415901344226</v>
      </c>
      <c r="E207" s="48">
        <f t="shared" si="32"/>
        <v>0.2497054841254611</v>
      </c>
      <c r="F207" s="48">
        <f t="shared" si="32"/>
        <v>0.2432196273949296</v>
      </c>
      <c r="G207" s="48">
        <f t="shared" si="30"/>
        <v>0.23409889136761974</v>
      </c>
      <c r="H207" s="48">
        <f t="shared" si="30"/>
        <v>0.2203283683459951</v>
      </c>
      <c r="I207" s="48">
        <f t="shared" si="30"/>
        <v>0.20808790343788422</v>
      </c>
      <c r="J207" s="48">
        <f t="shared" si="31"/>
        <v>0.41617698642172013</v>
      </c>
      <c r="K207" s="48">
        <f t="shared" si="31"/>
        <v>0.3884318539936054</v>
      </c>
      <c r="L207" s="48">
        <f t="shared" si="31"/>
        <v>0.3783427149288365</v>
      </c>
      <c r="M207" s="48">
        <f t="shared" si="31"/>
        <v>0.3641548631190051</v>
      </c>
      <c r="N207" s="48">
        <f t="shared" si="31"/>
        <v>0.34273398881788714</v>
      </c>
      <c r="O207" s="48">
        <f t="shared" si="31"/>
        <v>0.32369321166133785</v>
      </c>
      <c r="P207" s="49"/>
      <c r="Q207" s="49"/>
    </row>
    <row r="208" spans="1:17" ht="12.75">
      <c r="A208" s="45">
        <v>90</v>
      </c>
      <c r="B208" s="46">
        <v>0.4419</v>
      </c>
      <c r="C208" s="47">
        <v>0.3051</v>
      </c>
      <c r="D208" s="48">
        <f t="shared" si="32"/>
        <v>0.2804373490614721</v>
      </c>
      <c r="E208" s="48">
        <f t="shared" si="32"/>
        <v>0.2617415257907073</v>
      </c>
      <c r="F208" s="48">
        <f t="shared" si="32"/>
        <v>0.25494304460133826</v>
      </c>
      <c r="G208" s="48">
        <f t="shared" si="30"/>
        <v>0.24538268042878808</v>
      </c>
      <c r="H208" s="48">
        <f t="shared" si="30"/>
        <v>0.23094840510944764</v>
      </c>
      <c r="I208" s="48">
        <f t="shared" si="30"/>
        <v>0.21811793815892275</v>
      </c>
      <c r="J208" s="48">
        <f t="shared" si="31"/>
        <v>0.4403209807175721</v>
      </c>
      <c r="K208" s="48">
        <f t="shared" si="31"/>
        <v>0.4109662486697339</v>
      </c>
      <c r="L208" s="48">
        <f t="shared" si="31"/>
        <v>0.4002918006523382</v>
      </c>
      <c r="M208" s="48">
        <f t="shared" si="31"/>
        <v>0.38528085812787555</v>
      </c>
      <c r="N208" s="48">
        <f t="shared" si="31"/>
        <v>0.36261727823800055</v>
      </c>
      <c r="O208" s="48">
        <f t="shared" si="31"/>
        <v>0.34247187389144496</v>
      </c>
      <c r="P208" s="49"/>
      <c r="Q208" s="49"/>
    </row>
    <row r="209" spans="1:17" ht="12.75">
      <c r="A209" s="45">
        <v>91</v>
      </c>
      <c r="B209" s="46">
        <v>0.4198</v>
      </c>
      <c r="C209" s="47">
        <v>0.2873</v>
      </c>
      <c r="D209" s="48">
        <f t="shared" si="32"/>
        <v>0.2952007254651371</v>
      </c>
      <c r="E209" s="48">
        <f t="shared" si="32"/>
        <v>0.2755206771007946</v>
      </c>
      <c r="F209" s="48">
        <f t="shared" si="32"/>
        <v>0.26836429587739735</v>
      </c>
      <c r="G209" s="48">
        <f t="shared" si="30"/>
        <v>0.25830063478199494</v>
      </c>
      <c r="H209" s="48">
        <f t="shared" si="30"/>
        <v>0.24310647979481878</v>
      </c>
      <c r="I209" s="48">
        <f t="shared" si="30"/>
        <v>0.22960056425066216</v>
      </c>
      <c r="J209" s="48">
        <f t="shared" si="31"/>
        <v>0.4676015705427471</v>
      </c>
      <c r="K209" s="48">
        <f t="shared" si="31"/>
        <v>0.4364281325065639</v>
      </c>
      <c r="L209" s="48">
        <f t="shared" si="31"/>
        <v>0.42509233685704273</v>
      </c>
      <c r="M209" s="48">
        <f t="shared" si="31"/>
        <v>0.40915137422490366</v>
      </c>
      <c r="N209" s="48">
        <f t="shared" si="31"/>
        <v>0.3850836463293211</v>
      </c>
      <c r="O209" s="48">
        <f t="shared" si="31"/>
        <v>0.36369011042213656</v>
      </c>
      <c r="P209" s="49"/>
      <c r="Q209" s="49"/>
    </row>
    <row r="210" spans="1:17" ht="12.75">
      <c r="A210" s="45">
        <v>92</v>
      </c>
      <c r="B210" s="46">
        <v>0.3971</v>
      </c>
      <c r="C210" s="47">
        <v>0.2693</v>
      </c>
      <c r="D210" s="48">
        <f t="shared" si="32"/>
        <v>0.31207571027515624</v>
      </c>
      <c r="E210" s="48">
        <f t="shared" si="32"/>
        <v>0.29127066292347914</v>
      </c>
      <c r="F210" s="48">
        <f t="shared" si="32"/>
        <v>0.28370519115923293</v>
      </c>
      <c r="G210" s="48">
        <f t="shared" si="30"/>
        <v>0.27306624649076167</v>
      </c>
      <c r="H210" s="48">
        <f t="shared" si="30"/>
        <v>0.25700352610895216</v>
      </c>
      <c r="I210" s="48">
        <f t="shared" si="30"/>
        <v>0.24272555243623262</v>
      </c>
      <c r="J210" s="48">
        <f t="shared" si="31"/>
        <v>0.49885603868151224</v>
      </c>
      <c r="K210" s="48">
        <f t="shared" si="31"/>
        <v>0.46559896943607804</v>
      </c>
      <c r="L210" s="48">
        <f t="shared" si="31"/>
        <v>0.4535054897104656</v>
      </c>
      <c r="M210" s="48">
        <f t="shared" si="31"/>
        <v>0.43649903384632316</v>
      </c>
      <c r="N210" s="48">
        <f t="shared" si="31"/>
        <v>0.4108226200906571</v>
      </c>
      <c r="O210" s="48">
        <f t="shared" si="31"/>
        <v>0.3879991411967317</v>
      </c>
      <c r="P210" s="49"/>
      <c r="Q210" s="49"/>
    </row>
    <row r="211" spans="1:17" ht="12.75">
      <c r="A211" s="45">
        <v>93</v>
      </c>
      <c r="B211" s="46">
        <v>0.3737</v>
      </c>
      <c r="C211" s="47">
        <v>0.251</v>
      </c>
      <c r="D211" s="48">
        <f t="shared" si="32"/>
        <v>0.33161697765658166</v>
      </c>
      <c r="E211" s="48">
        <f t="shared" si="32"/>
        <v>0.30950917914614284</v>
      </c>
      <c r="F211" s="48">
        <f t="shared" si="32"/>
        <v>0.3014699796878015</v>
      </c>
      <c r="G211" s="48">
        <f t="shared" si="30"/>
        <v>0.2901648554495089</v>
      </c>
      <c r="H211" s="48">
        <f t="shared" si="30"/>
        <v>0.2730963345407143</v>
      </c>
      <c r="I211" s="48">
        <f t="shared" si="30"/>
        <v>0.25792431595511905</v>
      </c>
      <c r="J211" s="48">
        <f t="shared" si="31"/>
        <v>0.5352268175973356</v>
      </c>
      <c r="K211" s="48">
        <f t="shared" si="31"/>
        <v>0.4995450297575132</v>
      </c>
      <c r="L211" s="48">
        <f t="shared" si="31"/>
        <v>0.4865698341793959</v>
      </c>
      <c r="M211" s="48">
        <f t="shared" si="31"/>
        <v>0.46832346539766856</v>
      </c>
      <c r="N211" s="48">
        <f t="shared" si="31"/>
        <v>0.4407750262566293</v>
      </c>
      <c r="O211" s="48">
        <f t="shared" si="31"/>
        <v>0.41628752479792763</v>
      </c>
      <c r="P211" s="49"/>
      <c r="Q211" s="49"/>
    </row>
    <row r="212" spans="1:17" ht="12.75">
      <c r="A212" s="45">
        <v>94</v>
      </c>
      <c r="B212" s="46">
        <v>0.3496</v>
      </c>
      <c r="C212" s="47">
        <v>0.2325</v>
      </c>
      <c r="D212" s="48">
        <f t="shared" si="32"/>
        <v>0.35447730134515026</v>
      </c>
      <c r="E212" s="48">
        <f t="shared" si="32"/>
        <v>0.3308454812554736</v>
      </c>
      <c r="F212" s="48">
        <f t="shared" si="32"/>
        <v>0.32225209213195477</v>
      </c>
      <c r="G212" s="48">
        <f t="shared" si="30"/>
        <v>0.3101676386770065</v>
      </c>
      <c r="H212" s="48">
        <f t="shared" si="30"/>
        <v>0.291922483460712</v>
      </c>
      <c r="I212" s="48">
        <f t="shared" si="30"/>
        <v>0.27570456771289464</v>
      </c>
      <c r="J212" s="48">
        <f t="shared" si="31"/>
        <v>0.5778147579222849</v>
      </c>
      <c r="K212" s="48">
        <f t="shared" si="31"/>
        <v>0.5392937740607991</v>
      </c>
      <c r="L212" s="48">
        <f t="shared" si="31"/>
        <v>0.5252861435657135</v>
      </c>
      <c r="M212" s="48">
        <f t="shared" si="31"/>
        <v>0.5055879131819992</v>
      </c>
      <c r="N212" s="48">
        <f t="shared" si="31"/>
        <v>0.4758474477007052</v>
      </c>
      <c r="O212" s="48">
        <f t="shared" si="31"/>
        <v>0.4494114783839993</v>
      </c>
      <c r="P212" s="49"/>
      <c r="Q212" s="49"/>
    </row>
    <row r="213" spans="1:17" ht="12.75">
      <c r="A213" s="45">
        <v>95</v>
      </c>
      <c r="B213" s="46">
        <v>0.3248</v>
      </c>
      <c r="C213" s="47">
        <v>0.2138</v>
      </c>
      <c r="D213" s="48">
        <f t="shared" si="32"/>
        <v>0.3815433021867751</v>
      </c>
      <c r="E213" s="48">
        <f t="shared" si="32"/>
        <v>0.3561070820409901</v>
      </c>
      <c r="F213" s="48">
        <f t="shared" si="32"/>
        <v>0.34685754744252284</v>
      </c>
      <c r="G213" s="48">
        <f t="shared" si="30"/>
        <v>0.3338503894134282</v>
      </c>
      <c r="H213" s="48">
        <f t="shared" si="30"/>
        <v>0.31421213121263836</v>
      </c>
      <c r="I213" s="48">
        <f t="shared" si="30"/>
        <v>0.29675590170082505</v>
      </c>
      <c r="J213" s="48">
        <f t="shared" si="31"/>
        <v>0.6283532797798468</v>
      </c>
      <c r="K213" s="48">
        <f t="shared" si="31"/>
        <v>0.586463061127857</v>
      </c>
      <c r="L213" s="48">
        <f t="shared" si="31"/>
        <v>0.5712302543453152</v>
      </c>
      <c r="M213" s="48">
        <f t="shared" si="31"/>
        <v>0.5498091198073659</v>
      </c>
      <c r="N213" s="48">
        <f t="shared" si="31"/>
        <v>0.5174674068775209</v>
      </c>
      <c r="O213" s="48">
        <f t="shared" si="31"/>
        <v>0.48871921760654746</v>
      </c>
      <c r="P213" s="49"/>
      <c r="Q213" s="49"/>
    </row>
    <row r="214" spans="1:17" ht="12.75">
      <c r="A214" s="45">
        <v>96</v>
      </c>
      <c r="B214" s="46">
        <v>0.2992</v>
      </c>
      <c r="C214" s="47">
        <v>0.1949</v>
      </c>
      <c r="D214" s="48">
        <f t="shared" si="32"/>
        <v>0.41418871841665955</v>
      </c>
      <c r="E214" s="48">
        <f t="shared" si="32"/>
        <v>0.38657613718888223</v>
      </c>
      <c r="F214" s="48">
        <f t="shared" si="32"/>
        <v>0.3765351985605995</v>
      </c>
      <c r="G214" s="48">
        <f t="shared" si="30"/>
        <v>0.36241512861457703</v>
      </c>
      <c r="H214" s="48">
        <f t="shared" si="30"/>
        <v>0.34109659163724904</v>
      </c>
      <c r="I214" s="48">
        <f t="shared" si="30"/>
        <v>0.3221467809907352</v>
      </c>
      <c r="J214" s="48">
        <f t="shared" si="31"/>
        <v>0.6892864608359736</v>
      </c>
      <c r="K214" s="48">
        <f t="shared" si="31"/>
        <v>0.6433340301135753</v>
      </c>
      <c r="L214" s="48">
        <f t="shared" si="31"/>
        <v>0.6266240553054304</v>
      </c>
      <c r="M214" s="48">
        <f t="shared" si="31"/>
        <v>0.6031256532314768</v>
      </c>
      <c r="N214" s="48">
        <f t="shared" si="31"/>
        <v>0.5676476736296252</v>
      </c>
      <c r="O214" s="48">
        <f t="shared" si="31"/>
        <v>0.5361116917613127</v>
      </c>
      <c r="P214" s="49"/>
      <c r="Q214" s="49"/>
    </row>
    <row r="215" spans="1:17" ht="12.75">
      <c r="A215" s="45">
        <v>97</v>
      </c>
      <c r="B215" s="46">
        <v>0.273</v>
      </c>
      <c r="C215" s="47">
        <v>0.1757</v>
      </c>
      <c r="D215" s="48">
        <f t="shared" si="32"/>
        <v>0.45393869798631703</v>
      </c>
      <c r="E215" s="48">
        <f t="shared" si="32"/>
        <v>0.42367611812056255</v>
      </c>
      <c r="F215" s="48">
        <f t="shared" si="32"/>
        <v>0.41267154362392455</v>
      </c>
      <c r="G215" s="48">
        <f t="shared" si="30"/>
        <v>0.39719636073802733</v>
      </c>
      <c r="H215" s="48">
        <f t="shared" si="30"/>
        <v>0.3738318689299081</v>
      </c>
      <c r="I215" s="48">
        <f t="shared" si="30"/>
        <v>0.35306343176713545</v>
      </c>
      <c r="J215" s="48">
        <f t="shared" si="31"/>
        <v>0.7646097394247652</v>
      </c>
      <c r="K215" s="48">
        <f t="shared" si="31"/>
        <v>0.7136357567964474</v>
      </c>
      <c r="L215" s="48">
        <f t="shared" si="31"/>
        <v>0.6950997631134228</v>
      </c>
      <c r="M215" s="48">
        <f t="shared" si="31"/>
        <v>0.6690335219966694</v>
      </c>
      <c r="N215" s="48">
        <f t="shared" si="31"/>
        <v>0.6296786089380418</v>
      </c>
      <c r="O215" s="48">
        <f t="shared" si="31"/>
        <v>0.5946964639970396</v>
      </c>
      <c r="P215" s="49"/>
      <c r="Q215" s="49"/>
    </row>
    <row r="216" spans="1:17" ht="12.75">
      <c r="A216" s="45">
        <v>98</v>
      </c>
      <c r="B216" s="46">
        <v>0.2461</v>
      </c>
      <c r="C216" s="47">
        <v>0.1563</v>
      </c>
      <c r="D216" s="48">
        <f t="shared" si="32"/>
        <v>0.5035565402286247</v>
      </c>
      <c r="E216" s="48">
        <f t="shared" si="32"/>
        <v>0.46998610421338305</v>
      </c>
      <c r="F216" s="48">
        <f t="shared" si="32"/>
        <v>0.4577786729351134</v>
      </c>
      <c r="G216" s="48">
        <f t="shared" si="30"/>
        <v>0.4406119727000466</v>
      </c>
      <c r="H216" s="48">
        <f t="shared" si="30"/>
        <v>0.41469362136474974</v>
      </c>
      <c r="I216" s="48">
        <f t="shared" si="30"/>
        <v>0.39165508684448586</v>
      </c>
      <c r="J216" s="48">
        <f t="shared" si="31"/>
        <v>0.8595133155273913</v>
      </c>
      <c r="K216" s="48">
        <f t="shared" si="31"/>
        <v>0.8022124278255651</v>
      </c>
      <c r="L216" s="48">
        <f t="shared" si="31"/>
        <v>0.7813757413885375</v>
      </c>
      <c r="M216" s="48">
        <f t="shared" si="31"/>
        <v>0.7520741510864672</v>
      </c>
      <c r="N216" s="48">
        <f t="shared" si="31"/>
        <v>0.7078344951402046</v>
      </c>
      <c r="O216" s="48">
        <f t="shared" si="31"/>
        <v>0.6685103565213043</v>
      </c>
      <c r="P216" s="49"/>
      <c r="Q216" s="49"/>
    </row>
    <row r="217" spans="1:17" ht="12.75">
      <c r="A217" s="45">
        <v>99</v>
      </c>
      <c r="B217" s="46">
        <v>0.2185</v>
      </c>
      <c r="C217" s="47">
        <v>0.1368</v>
      </c>
      <c r="D217" s="48">
        <f t="shared" si="32"/>
        <v>0.5671636821522404</v>
      </c>
      <c r="E217" s="48">
        <f t="shared" si="32"/>
        <v>0.5293527700087578</v>
      </c>
      <c r="F217" s="48">
        <f t="shared" si="32"/>
        <v>0.5156033474111277</v>
      </c>
      <c r="G217" s="48">
        <f t="shared" si="30"/>
        <v>0.4962682218832104</v>
      </c>
      <c r="H217" s="48">
        <f t="shared" si="30"/>
        <v>0.4670759735371392</v>
      </c>
      <c r="I217" s="48">
        <f t="shared" si="30"/>
        <v>0.44112730834063146</v>
      </c>
      <c r="J217" s="48">
        <f t="shared" si="31"/>
        <v>0.9820316609424797</v>
      </c>
      <c r="K217" s="48">
        <f t="shared" si="31"/>
        <v>0.9165628835463143</v>
      </c>
      <c r="L217" s="48">
        <f t="shared" si="31"/>
        <v>0.8927560554022542</v>
      </c>
      <c r="M217" s="48">
        <f t="shared" si="31"/>
        <v>0.8592777033246697</v>
      </c>
      <c r="N217" s="48">
        <f t="shared" si="31"/>
        <v>0.8087319560702774</v>
      </c>
      <c r="O217" s="48">
        <f t="shared" si="31"/>
        <v>0.7638024029552619</v>
      </c>
      <c r="P217" s="49"/>
      <c r="Q217" s="49"/>
    </row>
    <row r="218" spans="1:17" ht="12.75">
      <c r="A218" s="38">
        <v>100</v>
      </c>
      <c r="B218" s="50">
        <v>0.1902</v>
      </c>
      <c r="C218" s="51">
        <v>0.1169</v>
      </c>
      <c r="D218" s="48">
        <f t="shared" si="32"/>
        <v>0.6515523898541774</v>
      </c>
      <c r="E218" s="48">
        <f t="shared" si="32"/>
        <v>0.6081155638638989</v>
      </c>
      <c r="F218" s="48">
        <f t="shared" si="32"/>
        <v>0.5923203544128884</v>
      </c>
      <c r="G218" s="48">
        <f t="shared" si="30"/>
        <v>0.5701083411224052</v>
      </c>
      <c r="H218" s="48">
        <f t="shared" si="30"/>
        <v>0.536572556350499</v>
      </c>
      <c r="I218" s="48">
        <f t="shared" si="30"/>
        <v>0.5067629698865824</v>
      </c>
      <c r="J218" s="48">
        <f t="shared" si="31"/>
        <v>1.1492038598539882</v>
      </c>
      <c r="K218" s="48">
        <f t="shared" si="31"/>
        <v>1.0725902691970557</v>
      </c>
      <c r="L218" s="48">
        <f t="shared" si="31"/>
        <v>1.0447307816854439</v>
      </c>
      <c r="M218" s="48">
        <f t="shared" si="31"/>
        <v>1.0055533773722396</v>
      </c>
      <c r="N218" s="48">
        <f t="shared" si="31"/>
        <v>0.9464031787032845</v>
      </c>
      <c r="O218" s="48">
        <f t="shared" si="31"/>
        <v>0.8938252243308797</v>
      </c>
      <c r="P218" s="49"/>
      <c r="Q218" s="49"/>
    </row>
    <row r="219" spans="4:13" ht="12.75">
      <c r="D219" s="48"/>
      <c r="E219" s="48"/>
      <c r="F219" s="48"/>
      <c r="G219" s="48"/>
      <c r="H219" s="48"/>
      <c r="I219" s="48"/>
      <c r="J219" s="49"/>
      <c r="K219" s="49"/>
      <c r="L219" s="49"/>
      <c r="M219" s="52"/>
    </row>
    <row r="220" spans="4:13" ht="12.75">
      <c r="D220" s="48"/>
      <c r="E220" s="48"/>
      <c r="F220" s="48"/>
      <c r="G220" s="48"/>
      <c r="H220" s="48"/>
      <c r="I220" s="48"/>
      <c r="J220" s="49"/>
      <c r="K220" s="49"/>
      <c r="L220" s="49"/>
      <c r="M220" s="52"/>
    </row>
    <row r="221" spans="4:13" ht="12.75">
      <c r="D221" s="48"/>
      <c r="E221" s="48"/>
      <c r="F221" s="48"/>
      <c r="G221" s="48"/>
      <c r="H221" s="48"/>
      <c r="I221" s="48"/>
      <c r="J221" s="49"/>
      <c r="K221" s="49"/>
      <c r="L221" s="49"/>
      <c r="M221" s="52"/>
    </row>
    <row r="222" spans="4:13" ht="12.75">
      <c r="D222" s="48"/>
      <c r="E222" s="48"/>
      <c r="F222" s="48"/>
      <c r="G222" s="48"/>
      <c r="H222" s="48"/>
      <c r="I222" s="53"/>
      <c r="J222" s="54"/>
      <c r="K222" s="54"/>
      <c r="L222" s="54"/>
      <c r="M222" s="55"/>
    </row>
    <row r="317" spans="14:17" ht="12.75">
      <c r="N317" s="56"/>
      <c r="O317" s="57"/>
      <c r="P317" s="57"/>
      <c r="Q317" s="57"/>
    </row>
    <row r="318" spans="14:17" ht="12.75">
      <c r="N318" s="56"/>
      <c r="O318" s="57"/>
      <c r="P318" s="57"/>
      <c r="Q318" s="57"/>
    </row>
    <row r="319" spans="14:17" ht="12.75">
      <c r="N319" s="56"/>
      <c r="O319" s="57"/>
      <c r="P319" s="57"/>
      <c r="Q319" s="57"/>
    </row>
    <row r="320" spans="14:17" ht="12.75">
      <c r="N320" s="56"/>
      <c r="O320" s="57"/>
      <c r="P320" s="57"/>
      <c r="Q320" s="57"/>
    </row>
    <row r="321" spans="14:17" ht="12.75">
      <c r="N321" s="56"/>
      <c r="O321" s="57"/>
      <c r="P321" s="57"/>
      <c r="Q321" s="57"/>
    </row>
    <row r="322" spans="14:17" ht="12.75">
      <c r="N322" s="56"/>
      <c r="O322" s="57"/>
      <c r="P322" s="57"/>
      <c r="Q322" s="57"/>
    </row>
    <row r="323" spans="14:17" ht="12.75">
      <c r="N323" s="56"/>
      <c r="O323" s="57"/>
      <c r="P323" s="57"/>
      <c r="Q323" s="57"/>
    </row>
    <row r="324" spans="14:17" ht="12.75">
      <c r="N324" s="56"/>
      <c r="O324" s="57"/>
      <c r="P324" s="57"/>
      <c r="Q324" s="57"/>
    </row>
    <row r="325" spans="14:17" ht="12.75">
      <c r="N325" s="56"/>
      <c r="O325" s="57"/>
      <c r="P325" s="57"/>
      <c r="Q325" s="57"/>
    </row>
    <row r="326" spans="14:17" ht="12.75">
      <c r="N326" s="56"/>
      <c r="O326" s="57"/>
      <c r="P326" s="57"/>
      <c r="Q326" s="57"/>
    </row>
    <row r="327" spans="14:17" ht="12.75">
      <c r="N327" s="56"/>
      <c r="O327" s="57"/>
      <c r="P327" s="57"/>
      <c r="Q327" s="57"/>
    </row>
    <row r="328" spans="14:17" ht="12.75">
      <c r="N328" s="56"/>
      <c r="O328" s="57"/>
      <c r="P328" s="57"/>
      <c r="Q328" s="57"/>
    </row>
    <row r="329" spans="14:17" ht="12.75">
      <c r="N329" s="56"/>
      <c r="O329" s="57"/>
      <c r="P329" s="57"/>
      <c r="Q329" s="57"/>
    </row>
    <row r="330" spans="14:17" ht="12.75">
      <c r="N330" s="56"/>
      <c r="O330" s="57"/>
      <c r="P330" s="57"/>
      <c r="Q330" s="57"/>
    </row>
    <row r="331" spans="14:17" ht="12.75">
      <c r="N331" s="56"/>
      <c r="O331" s="57"/>
      <c r="P331" s="57"/>
      <c r="Q331" s="57"/>
    </row>
    <row r="332" spans="14:17" ht="12.75">
      <c r="N332" s="56"/>
      <c r="O332" s="57"/>
      <c r="P332" s="57"/>
      <c r="Q332" s="57"/>
    </row>
    <row r="333" spans="14:17" ht="12.75">
      <c r="N333" s="56"/>
      <c r="O333" s="57"/>
      <c r="P333" s="57"/>
      <c r="Q333" s="57"/>
    </row>
    <row r="334" spans="14:17" ht="12.75">
      <c r="N334" s="56"/>
      <c r="O334" s="57"/>
      <c r="P334" s="57"/>
      <c r="Q334" s="57"/>
    </row>
    <row r="335" spans="14:17" ht="12.75">
      <c r="N335" s="56"/>
      <c r="O335" s="57"/>
      <c r="P335" s="57"/>
      <c r="Q335" s="57"/>
    </row>
    <row r="336" spans="14:17" ht="12.75">
      <c r="N336" s="56"/>
      <c r="O336" s="57"/>
      <c r="P336" s="57"/>
      <c r="Q336" s="57"/>
    </row>
    <row r="337" spans="14:17" ht="12.75">
      <c r="N337" s="56"/>
      <c r="O337" s="57"/>
      <c r="P337" s="57"/>
      <c r="Q337" s="57"/>
    </row>
    <row r="338" spans="14:17" ht="12.75">
      <c r="N338" s="56"/>
      <c r="O338" s="57"/>
      <c r="P338" s="57"/>
      <c r="Q338" s="57"/>
    </row>
    <row r="339" spans="14:17" ht="12.75">
      <c r="N339" s="56"/>
      <c r="O339" s="57"/>
      <c r="P339" s="57"/>
      <c r="Q339" s="57"/>
    </row>
    <row r="340" spans="14:17" ht="12.75">
      <c r="N340" s="56"/>
      <c r="O340" s="57"/>
      <c r="P340" s="57"/>
      <c r="Q340" s="57"/>
    </row>
    <row r="341" spans="14:17" ht="12.75">
      <c r="N341" s="56"/>
      <c r="O341" s="57"/>
      <c r="P341" s="57"/>
      <c r="Q341" s="57"/>
    </row>
    <row r="342" spans="14:17" ht="12.75">
      <c r="N342" s="56"/>
      <c r="O342" s="57"/>
      <c r="P342" s="57"/>
      <c r="Q342" s="57"/>
    </row>
    <row r="343" spans="14:17" ht="12.75">
      <c r="N343" s="56"/>
      <c r="O343" s="57"/>
      <c r="P343" s="57"/>
      <c r="Q343" s="57"/>
    </row>
    <row r="344" spans="14:17" ht="12.75">
      <c r="N344" s="56"/>
      <c r="O344" s="57"/>
      <c r="P344" s="57"/>
      <c r="Q344" s="57"/>
    </row>
    <row r="345" spans="14:17" ht="12.75">
      <c r="N345" s="56"/>
      <c r="O345" s="57"/>
      <c r="P345" s="57"/>
      <c r="Q345" s="57"/>
    </row>
    <row r="346" spans="14:17" ht="12.75">
      <c r="N346" s="56"/>
      <c r="O346" s="57"/>
      <c r="P346" s="57"/>
      <c r="Q346" s="57"/>
    </row>
    <row r="347" spans="14:17" ht="12.75">
      <c r="N347" s="56"/>
      <c r="O347" s="57"/>
      <c r="P347" s="57"/>
      <c r="Q347" s="57"/>
    </row>
    <row r="348" spans="14:17" ht="12.75">
      <c r="N348" s="56"/>
      <c r="O348" s="57"/>
      <c r="P348" s="57"/>
      <c r="Q348" s="57"/>
    </row>
    <row r="349" spans="14:17" ht="12.75">
      <c r="N349" s="56"/>
      <c r="O349" s="57"/>
      <c r="P349" s="57"/>
      <c r="Q349" s="57"/>
    </row>
    <row r="350" spans="14:17" ht="12.75">
      <c r="N350" s="56"/>
      <c r="O350" s="57"/>
      <c r="P350" s="57"/>
      <c r="Q350" s="57"/>
    </row>
  </sheetData>
  <printOptions/>
  <pageMargins left="0.32013888888888886" right="0.2798611111111111" top="0.5597222222222222" bottom="0.32013888888888886" header="0.3" footer="0.5118055555555555"/>
  <pageSetup fitToHeight="1" fitToWidth="1" horizontalDpi="300" verticalDpi="300" orientation="portrait"/>
  <headerFooter alignWithMargins="0">
    <oddHeader>&amp;C&amp;16 2010 USCAA Marathon Championship</oddHeader>
  </headerFooter>
  <legacyDrawing r:id="rId2"/>
</worksheet>
</file>

<file path=xl/worksheets/sheet2.xml><?xml version="1.0" encoding="utf-8"?>
<worksheet xmlns="http://schemas.openxmlformats.org/spreadsheetml/2006/main" xmlns:r="http://schemas.openxmlformats.org/officeDocument/2006/relationships">
  <dimension ref="A1:AM102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0.28125" defaultRowHeight="12.75"/>
  <cols>
    <col min="1" max="1" width="15.421875" style="0" customWidth="1"/>
    <col min="2" max="2" width="20.28125" style="0" customWidth="1"/>
    <col min="3" max="3" width="19.57421875" style="58" customWidth="1"/>
    <col min="4" max="4" width="13.00390625" style="59" customWidth="1"/>
    <col min="5" max="5" width="17.00390625" style="59" customWidth="1"/>
    <col min="6" max="6" width="16.28125" style="59" customWidth="1"/>
    <col min="7" max="7" width="16.7109375" style="0" customWidth="1"/>
    <col min="8" max="8" width="9.421875" style="0" customWidth="1"/>
    <col min="9" max="16384" width="9.7109375" style="0" customWidth="1"/>
  </cols>
  <sheetData>
    <row r="1" spans="1:10" s="67" customFormat="1" ht="11.25">
      <c r="A1" s="60" t="s">
        <v>181</v>
      </c>
      <c r="B1" s="60" t="s">
        <v>0</v>
      </c>
      <c r="C1" s="61" t="s">
        <v>3</v>
      </c>
      <c r="D1" s="62" t="s">
        <v>6</v>
      </c>
      <c r="E1" s="63" t="s">
        <v>182</v>
      </c>
      <c r="F1" s="64" t="s">
        <v>11</v>
      </c>
      <c r="G1" s="65" t="s">
        <v>183</v>
      </c>
      <c r="H1" s="66" t="s">
        <v>184</v>
      </c>
      <c r="I1" s="66" t="s">
        <v>4</v>
      </c>
      <c r="J1" s="66" t="s">
        <v>5</v>
      </c>
    </row>
    <row r="2" spans="1:10" s="67" customFormat="1" ht="12.75">
      <c r="A2" s="68" t="s">
        <v>185</v>
      </c>
      <c r="B2" t="s">
        <v>104</v>
      </c>
      <c r="C2" s="69" t="s">
        <v>186</v>
      </c>
      <c r="D2" s="13">
        <v>0.11947916666666665</v>
      </c>
      <c r="E2" s="14">
        <v>0.102226375</v>
      </c>
      <c r="F2" s="16">
        <v>84.85</v>
      </c>
      <c r="G2" s="17">
        <v>329.15</v>
      </c>
      <c r="H2" s="70" t="s">
        <v>187</v>
      </c>
      <c r="I2" s="12" t="s">
        <v>16</v>
      </c>
      <c r="J2" s="12">
        <v>55</v>
      </c>
    </row>
    <row r="3" spans="1:10" s="67" customFormat="1" ht="12.75">
      <c r="A3" s="68" t="s">
        <v>188</v>
      </c>
      <c r="B3" t="s">
        <v>104</v>
      </c>
      <c r="C3" s="69" t="s">
        <v>189</v>
      </c>
      <c r="D3" s="13">
        <v>0.14726851851851852</v>
      </c>
      <c r="E3" s="14">
        <v>0.11348512037037037</v>
      </c>
      <c r="F3" s="16">
        <v>82.86</v>
      </c>
      <c r="G3" s="9"/>
      <c r="H3" s="70" t="s">
        <v>187</v>
      </c>
      <c r="I3" s="12" t="s">
        <v>45</v>
      </c>
      <c r="J3" s="12">
        <v>57</v>
      </c>
    </row>
    <row r="4" spans="1:10" s="67" customFormat="1" ht="12.75">
      <c r="A4" s="68" t="s">
        <v>188</v>
      </c>
      <c r="B4" s="11" t="s">
        <v>104</v>
      </c>
      <c r="C4" s="69" t="s">
        <v>190</v>
      </c>
      <c r="D4" s="13">
        <v>0.12015046296296296</v>
      </c>
      <c r="E4" s="14">
        <v>0.10473515856481481</v>
      </c>
      <c r="F4" s="16">
        <v>82.82</v>
      </c>
      <c r="G4"/>
      <c r="H4" s="70" t="s">
        <v>187</v>
      </c>
      <c r="I4" s="12" t="s">
        <v>16</v>
      </c>
      <c r="J4" s="12">
        <v>53</v>
      </c>
    </row>
    <row r="5" spans="1:10" s="67" customFormat="1" ht="12.75">
      <c r="A5" s="68" t="s">
        <v>188</v>
      </c>
      <c r="B5" t="s">
        <v>104</v>
      </c>
      <c r="C5" s="69" t="s">
        <v>191</v>
      </c>
      <c r="D5" s="13">
        <v>0.15171296296296297</v>
      </c>
      <c r="E5" s="14">
        <v>0.11032566666666667</v>
      </c>
      <c r="F5" s="16">
        <v>78.62</v>
      </c>
      <c r="G5" s="9"/>
      <c r="H5" s="70" t="s">
        <v>187</v>
      </c>
      <c r="I5" s="23" t="s">
        <v>16</v>
      </c>
      <c r="J5" s="23">
        <v>71</v>
      </c>
    </row>
    <row r="6" spans="1:10" s="67" customFormat="1" ht="12.75">
      <c r="A6" s="68" t="s">
        <v>188</v>
      </c>
      <c r="B6" s="22" t="s">
        <v>104</v>
      </c>
      <c r="C6" s="69" t="s">
        <v>192</v>
      </c>
      <c r="D6" s="13">
        <v>0.12717592592592594</v>
      </c>
      <c r="E6" s="14">
        <v>0.12717592592592594</v>
      </c>
      <c r="F6" s="16">
        <v>73.94</v>
      </c>
      <c r="G6" s="17"/>
      <c r="H6" s="70" t="s">
        <v>187</v>
      </c>
      <c r="I6" s="23" t="s">
        <v>45</v>
      </c>
      <c r="J6" s="23">
        <v>25</v>
      </c>
    </row>
    <row r="7" spans="1:10" s="67" customFormat="1" ht="12.75">
      <c r="A7" s="68" t="s">
        <v>188</v>
      </c>
      <c r="B7" t="s">
        <v>104</v>
      </c>
      <c r="C7" s="69" t="s">
        <v>193</v>
      </c>
      <c r="D7" s="13">
        <v>0.12541666666666665</v>
      </c>
      <c r="E7" s="14">
        <v>0.11736491666666665</v>
      </c>
      <c r="F7" s="16">
        <v>73.91</v>
      </c>
      <c r="G7"/>
      <c r="H7" s="70" t="s">
        <v>187</v>
      </c>
      <c r="I7" s="12" t="s">
        <v>16</v>
      </c>
      <c r="J7" s="12">
        <v>45</v>
      </c>
    </row>
    <row r="8" spans="1:10" s="67" customFormat="1" ht="12.75">
      <c r="A8" s="68" t="s">
        <v>188</v>
      </c>
      <c r="B8" t="s">
        <v>104</v>
      </c>
      <c r="C8" s="69" t="s">
        <v>194</v>
      </c>
      <c r="D8" s="13">
        <v>0.130625</v>
      </c>
      <c r="E8" s="14">
        <v>0.12014887499999999</v>
      </c>
      <c r="F8" s="16">
        <v>72.2</v>
      </c>
      <c r="G8" s="9"/>
      <c r="H8" s="70" t="s">
        <v>187</v>
      </c>
      <c r="I8" s="12" t="s">
        <v>16</v>
      </c>
      <c r="J8" s="12">
        <v>47</v>
      </c>
    </row>
    <row r="9" spans="1:10" s="67" customFormat="1" ht="12.75">
      <c r="A9" s="68" t="s">
        <v>188</v>
      </c>
      <c r="B9" t="s">
        <v>104</v>
      </c>
      <c r="C9" s="69" t="s">
        <v>195</v>
      </c>
      <c r="D9" s="13">
        <v>0.1297800925925926</v>
      </c>
      <c r="E9" s="14">
        <v>0.12249942939814815</v>
      </c>
      <c r="F9" s="16">
        <v>70.81</v>
      </c>
      <c r="G9" s="9"/>
      <c r="H9" s="70" t="s">
        <v>187</v>
      </c>
      <c r="I9" s="12" t="s">
        <v>16</v>
      </c>
      <c r="J9" s="12">
        <v>44</v>
      </c>
    </row>
    <row r="10" spans="1:10" s="67" customFormat="1" ht="12.75">
      <c r="A10" s="68" t="s">
        <v>188</v>
      </c>
      <c r="B10" s="19" t="s">
        <v>104</v>
      </c>
      <c r="C10" s="69" t="s">
        <v>196</v>
      </c>
      <c r="D10" s="13">
        <v>0.1254861111111111</v>
      </c>
      <c r="E10" s="14">
        <v>0.125360625</v>
      </c>
      <c r="F10" s="16">
        <v>69.19</v>
      </c>
      <c r="G10" s="9"/>
      <c r="H10" s="70" t="s">
        <v>187</v>
      </c>
      <c r="I10" s="20" t="s">
        <v>16</v>
      </c>
      <c r="J10" s="20">
        <v>36</v>
      </c>
    </row>
    <row r="11" spans="1:10" s="67" customFormat="1" ht="12.75">
      <c r="A11" s="68" t="s">
        <v>188</v>
      </c>
      <c r="B11" s="19" t="s">
        <v>104</v>
      </c>
      <c r="C11" s="69" t="s">
        <v>197</v>
      </c>
      <c r="D11" s="13">
        <v>0.13247685185185185</v>
      </c>
      <c r="E11" s="14">
        <v>0.12716453009259257</v>
      </c>
      <c r="F11" s="16">
        <v>68.21</v>
      </c>
      <c r="G11"/>
      <c r="H11" s="70" t="s">
        <v>187</v>
      </c>
      <c r="I11" s="12" t="s">
        <v>16</v>
      </c>
      <c r="J11" s="12">
        <v>42</v>
      </c>
    </row>
    <row r="12" spans="1:10" s="67" customFormat="1" ht="12.75">
      <c r="A12" s="68" t="s">
        <v>188</v>
      </c>
      <c r="B12" t="s">
        <v>104</v>
      </c>
      <c r="C12" s="69" t="s">
        <v>198</v>
      </c>
      <c r="D12" s="13">
        <v>0.14086805555555557</v>
      </c>
      <c r="E12" s="14">
        <v>0.1295704375</v>
      </c>
      <c r="F12" s="16">
        <v>66.95</v>
      </c>
      <c r="G12" s="9"/>
      <c r="H12" s="70" t="s">
        <v>187</v>
      </c>
      <c r="I12" s="23" t="s">
        <v>16</v>
      </c>
      <c r="J12" s="23">
        <v>47</v>
      </c>
    </row>
    <row r="13" spans="1:10" s="67" customFormat="1" ht="12.75">
      <c r="A13" s="68" t="s">
        <v>188</v>
      </c>
      <c r="B13" t="s">
        <v>104</v>
      </c>
      <c r="C13" s="69" t="s">
        <v>199</v>
      </c>
      <c r="D13" s="13">
        <v>0.1313425925925926</v>
      </c>
      <c r="E13" s="14">
        <v>0.1313425925925926</v>
      </c>
      <c r="F13" s="16">
        <v>66.04</v>
      </c>
      <c r="G13" s="9"/>
      <c r="H13" s="70" t="s">
        <v>187</v>
      </c>
      <c r="I13" s="12" t="s">
        <v>16</v>
      </c>
      <c r="J13" s="12">
        <v>30</v>
      </c>
    </row>
    <row r="14" spans="1:10" s="67" customFormat="1" ht="12.75">
      <c r="A14" s="68" t="s">
        <v>188</v>
      </c>
      <c r="B14" t="s">
        <v>104</v>
      </c>
      <c r="C14" s="69" t="s">
        <v>200</v>
      </c>
      <c r="D14" s="13">
        <v>0.13534722222222223</v>
      </c>
      <c r="E14" s="14">
        <v>0.13318166666666667</v>
      </c>
      <c r="F14" s="16">
        <v>65.13</v>
      </c>
      <c r="G14" s="17"/>
      <c r="H14" s="70" t="s">
        <v>187</v>
      </c>
      <c r="I14" s="12" t="s">
        <v>16</v>
      </c>
      <c r="J14" s="12">
        <v>39</v>
      </c>
    </row>
    <row r="15" spans="1:10" s="67" customFormat="1" ht="12.75">
      <c r="A15" s="68" t="s">
        <v>188</v>
      </c>
      <c r="B15" s="19" t="s">
        <v>104</v>
      </c>
      <c r="C15" s="69" t="s">
        <v>201</v>
      </c>
      <c r="D15" s="13">
        <v>0.1453587962962963</v>
      </c>
      <c r="E15" s="14">
        <v>0.1348638912037037</v>
      </c>
      <c r="F15" s="16">
        <v>64.32</v>
      </c>
      <c r="G15" s="9"/>
      <c r="H15" s="70" t="s">
        <v>187</v>
      </c>
      <c r="I15" s="20" t="s">
        <v>16</v>
      </c>
      <c r="J15" s="20">
        <v>46</v>
      </c>
    </row>
    <row r="16" spans="1:10" s="67" customFormat="1" ht="12.75">
      <c r="A16" s="68" t="s">
        <v>188</v>
      </c>
      <c r="B16" t="s">
        <v>104</v>
      </c>
      <c r="C16" s="69" t="s">
        <v>202</v>
      </c>
      <c r="D16" s="13">
        <v>0.15258101851851852</v>
      </c>
      <c r="E16" s="14">
        <v>0.13790272453703706</v>
      </c>
      <c r="F16" s="16">
        <v>62.9</v>
      </c>
      <c r="G16" s="17"/>
      <c r="H16" s="70" t="s">
        <v>187</v>
      </c>
      <c r="I16" s="12" t="s">
        <v>16</v>
      </c>
      <c r="J16" s="12">
        <v>49</v>
      </c>
    </row>
    <row r="17" spans="1:10" s="67" customFormat="1" ht="12.75">
      <c r="A17" s="68" t="s">
        <v>188</v>
      </c>
      <c r="B17" t="s">
        <v>104</v>
      </c>
      <c r="C17" s="69" t="s">
        <v>203</v>
      </c>
      <c r="D17" s="13">
        <v>0.15225694444444446</v>
      </c>
      <c r="E17" s="14">
        <v>0.1400459375</v>
      </c>
      <c r="F17" s="16">
        <v>61.94</v>
      </c>
      <c r="G17" s="9"/>
      <c r="H17" s="70" t="s">
        <v>187</v>
      </c>
      <c r="I17" s="12" t="s">
        <v>16</v>
      </c>
      <c r="J17" s="12">
        <v>47</v>
      </c>
    </row>
    <row r="18" spans="1:10" s="67" customFormat="1" ht="12.75">
      <c r="A18" s="68" t="s">
        <v>188</v>
      </c>
      <c r="B18" t="s">
        <v>104</v>
      </c>
      <c r="C18" s="69" t="s">
        <v>204</v>
      </c>
      <c r="D18" s="13">
        <v>0.14429398148148148</v>
      </c>
      <c r="E18" s="14">
        <v>0.14371680555555555</v>
      </c>
      <c r="F18" s="16">
        <v>60.36</v>
      </c>
      <c r="G18" s="9"/>
      <c r="H18" s="70" t="s">
        <v>187</v>
      </c>
      <c r="I18" s="12" t="s">
        <v>16</v>
      </c>
      <c r="J18" s="12">
        <v>37</v>
      </c>
    </row>
    <row r="19" spans="1:10" s="67" customFormat="1" ht="12.75">
      <c r="A19" s="68" t="s">
        <v>188</v>
      </c>
      <c r="B19" s="11" t="s">
        <v>104</v>
      </c>
      <c r="C19" s="69" t="s">
        <v>205</v>
      </c>
      <c r="D19" s="13">
        <v>0.14949074074074073</v>
      </c>
      <c r="E19" s="14">
        <v>0.14949074074074073</v>
      </c>
      <c r="F19" s="16">
        <v>58.02</v>
      </c>
      <c r="G19" s="9"/>
      <c r="H19" s="70" t="s">
        <v>187</v>
      </c>
      <c r="I19" s="12" t="s">
        <v>16</v>
      </c>
      <c r="J19" s="12">
        <v>29</v>
      </c>
    </row>
    <row r="20" spans="1:10" s="67" customFormat="1" ht="12.75">
      <c r="A20" s="68" t="s">
        <v>188</v>
      </c>
      <c r="B20" t="s">
        <v>104</v>
      </c>
      <c r="C20" s="69" t="s">
        <v>206</v>
      </c>
      <c r="D20" s="13">
        <v>0.16957175925925927</v>
      </c>
      <c r="E20" s="14">
        <v>0.16531550810185186</v>
      </c>
      <c r="F20" s="16">
        <v>56.88</v>
      </c>
      <c r="G20" s="9"/>
      <c r="H20" s="70" t="s">
        <v>187</v>
      </c>
      <c r="I20" s="12" t="s">
        <v>45</v>
      </c>
      <c r="J20" s="12">
        <v>37</v>
      </c>
    </row>
    <row r="21" spans="1:10" s="67" customFormat="1" ht="12.75">
      <c r="A21" s="68" t="s">
        <v>188</v>
      </c>
      <c r="B21" t="s">
        <v>104</v>
      </c>
      <c r="C21" s="69" t="s">
        <v>207</v>
      </c>
      <c r="D21" s="13">
        <v>0.15525462962962963</v>
      </c>
      <c r="E21" s="14">
        <v>0.15525462962962963</v>
      </c>
      <c r="F21" s="16">
        <v>55.87</v>
      </c>
      <c r="G21" s="9"/>
      <c r="H21" s="70" t="s">
        <v>187</v>
      </c>
      <c r="I21" s="25" t="s">
        <v>16</v>
      </c>
      <c r="J21" s="25" t="s">
        <v>208</v>
      </c>
    </row>
    <row r="22" spans="1:10" s="67" customFormat="1" ht="12.75">
      <c r="A22" s="68" t="s">
        <v>188</v>
      </c>
      <c r="B22" t="s">
        <v>104</v>
      </c>
      <c r="C22" s="69" t="s">
        <v>209</v>
      </c>
      <c r="D22" s="13">
        <v>0.16724537037037038</v>
      </c>
      <c r="E22" s="14">
        <v>0.15920086805555556</v>
      </c>
      <c r="F22" s="16">
        <v>54.48</v>
      </c>
      <c r="G22" s="9"/>
      <c r="H22" s="70" t="s">
        <v>187</v>
      </c>
      <c r="I22" s="12" t="s">
        <v>16</v>
      </c>
      <c r="J22" s="12">
        <v>43</v>
      </c>
    </row>
    <row r="23" spans="1:10" s="67" customFormat="1" ht="12.75">
      <c r="A23" s="68" t="s">
        <v>188</v>
      </c>
      <c r="B23" s="11" t="s">
        <v>104</v>
      </c>
      <c r="C23" s="69" t="s">
        <v>210</v>
      </c>
      <c r="D23" s="13">
        <v>0.16299768518518518</v>
      </c>
      <c r="E23" s="14">
        <v>0.16234569444444444</v>
      </c>
      <c r="F23" s="16">
        <v>53.43</v>
      </c>
      <c r="G23" s="9"/>
      <c r="H23" s="70" t="s">
        <v>187</v>
      </c>
      <c r="I23" s="12" t="s">
        <v>16</v>
      </c>
      <c r="J23" s="12">
        <v>37</v>
      </c>
    </row>
    <row r="24" spans="1:10" s="67" customFormat="1" ht="12.75">
      <c r="A24" s="68" t="s">
        <v>188</v>
      </c>
      <c r="B24" t="s">
        <v>104</v>
      </c>
      <c r="C24" s="69" t="s">
        <v>211</v>
      </c>
      <c r="D24" s="13">
        <v>0.1917939814814815</v>
      </c>
      <c r="E24" s="14">
        <v>0.1917939814814815</v>
      </c>
      <c r="F24" s="16">
        <v>49.03</v>
      </c>
      <c r="G24"/>
      <c r="H24" s="70" t="s">
        <v>187</v>
      </c>
      <c r="I24" s="12" t="s">
        <v>45</v>
      </c>
      <c r="J24" s="12">
        <v>26</v>
      </c>
    </row>
    <row r="25" spans="1:10" s="67" customFormat="1" ht="12.75">
      <c r="A25" s="68" t="s">
        <v>188</v>
      </c>
      <c r="B25" s="11" t="s">
        <v>104</v>
      </c>
      <c r="C25" s="69" t="s">
        <v>212</v>
      </c>
      <c r="D25" s="13">
        <v>0.24836805555555555</v>
      </c>
      <c r="E25" s="14">
        <v>0.19258459027777777</v>
      </c>
      <c r="F25" s="16">
        <v>45.04</v>
      </c>
      <c r="G25" s="17"/>
      <c r="H25" s="70" t="s">
        <v>187</v>
      </c>
      <c r="I25" s="23" t="s">
        <v>16</v>
      </c>
      <c r="J25" s="23">
        <v>65</v>
      </c>
    </row>
    <row r="26" spans="1:10" s="67" customFormat="1" ht="12.75">
      <c r="A26" s="68" t="s">
        <v>188</v>
      </c>
      <c r="B26" t="s">
        <v>213</v>
      </c>
      <c r="C26" s="69" t="s">
        <v>214</v>
      </c>
      <c r="D26" s="13">
        <v>0.11047453703703704</v>
      </c>
      <c r="E26" s="14">
        <v>0.10692830439814814</v>
      </c>
      <c r="F26" s="16">
        <v>81.12</v>
      </c>
      <c r="G26" s="17">
        <v>312.19</v>
      </c>
      <c r="H26" s="70" t="s">
        <v>187</v>
      </c>
      <c r="I26" s="12" t="s">
        <v>16</v>
      </c>
      <c r="J26" s="12">
        <v>41</v>
      </c>
    </row>
    <row r="27" spans="1:10" s="67" customFormat="1" ht="12.75">
      <c r="A27" s="68" t="s">
        <v>188</v>
      </c>
      <c r="B27" t="s">
        <v>213</v>
      </c>
      <c r="C27" s="69" t="s">
        <v>215</v>
      </c>
      <c r="D27" s="13">
        <v>0.11766203703703704</v>
      </c>
      <c r="E27" s="14">
        <v>0.10916683796296296</v>
      </c>
      <c r="F27" s="16">
        <v>79.46</v>
      </c>
      <c r="G27" s="17"/>
      <c r="H27" s="70" t="s">
        <v>187</v>
      </c>
      <c r="I27" s="12" t="s">
        <v>16</v>
      </c>
      <c r="J27" s="12">
        <v>46</v>
      </c>
    </row>
    <row r="28" spans="1:10" s="67" customFormat="1" ht="12.75">
      <c r="A28" s="68" t="s">
        <v>188</v>
      </c>
      <c r="B28" t="s">
        <v>213</v>
      </c>
      <c r="C28" s="69" t="s">
        <v>216</v>
      </c>
      <c r="D28" s="13">
        <v>0.1280787037037037</v>
      </c>
      <c r="E28" s="14">
        <v>0.11369546527777777</v>
      </c>
      <c r="F28" s="16">
        <v>76.29</v>
      </c>
      <c r="G28"/>
      <c r="H28" s="70" t="s">
        <v>187</v>
      </c>
      <c r="I28" s="12" t="s">
        <v>16</v>
      </c>
      <c r="J28" s="12">
        <v>51</v>
      </c>
    </row>
    <row r="29" spans="1:10" s="67" customFormat="1" ht="12.75">
      <c r="A29" s="68" t="s">
        <v>188</v>
      </c>
      <c r="B29" s="22" t="s">
        <v>213</v>
      </c>
      <c r="C29" s="69" t="s">
        <v>217</v>
      </c>
      <c r="D29" s="13">
        <v>0.11516203703703703</v>
      </c>
      <c r="E29" s="14">
        <v>0.11516203703703703</v>
      </c>
      <c r="F29" s="16">
        <v>75.32</v>
      </c>
      <c r="G29" s="9"/>
      <c r="H29" s="70" t="s">
        <v>187</v>
      </c>
      <c r="I29" s="1" t="s">
        <v>16</v>
      </c>
      <c r="J29" s="1">
        <v>24</v>
      </c>
    </row>
    <row r="30" spans="1:10" s="67" customFormat="1" ht="12.75">
      <c r="A30" s="68" t="s">
        <v>188</v>
      </c>
      <c r="B30" s="22" t="s">
        <v>213</v>
      </c>
      <c r="C30" s="69" t="s">
        <v>218</v>
      </c>
      <c r="D30" s="13">
        <v>0.11905092592592592</v>
      </c>
      <c r="E30" s="14">
        <v>0.11618179861111111</v>
      </c>
      <c r="F30" s="16">
        <v>74.66</v>
      </c>
      <c r="G30" s="17"/>
      <c r="H30" s="70" t="s">
        <v>187</v>
      </c>
      <c r="I30" s="12" t="s">
        <v>16</v>
      </c>
      <c r="J30" s="12">
        <v>40</v>
      </c>
    </row>
    <row r="31" spans="1:10" s="67" customFormat="1" ht="12.75">
      <c r="A31" s="68" t="s">
        <v>188</v>
      </c>
      <c r="B31" s="22" t="s">
        <v>213</v>
      </c>
      <c r="C31" s="69" t="s">
        <v>219</v>
      </c>
      <c r="D31" s="13">
        <v>0.12223379629629628</v>
      </c>
      <c r="E31" s="14">
        <v>0.11831009143518517</v>
      </c>
      <c r="F31" s="16">
        <v>73.32</v>
      </c>
      <c r="G31" s="9"/>
      <c r="H31" s="70" t="s">
        <v>187</v>
      </c>
      <c r="I31" s="12" t="s">
        <v>16</v>
      </c>
      <c r="J31" s="12">
        <v>41</v>
      </c>
    </row>
    <row r="32" spans="1:10" s="67" customFormat="1" ht="12.75">
      <c r="A32" s="68" t="s">
        <v>188</v>
      </c>
      <c r="B32" t="s">
        <v>213</v>
      </c>
      <c r="C32" s="69" t="s">
        <v>220</v>
      </c>
      <c r="D32" s="13">
        <v>0.12314814814814816</v>
      </c>
      <c r="E32" s="14">
        <v>0.12203981481481482</v>
      </c>
      <c r="F32" s="16">
        <v>71.08</v>
      </c>
      <c r="G32" s="9"/>
      <c r="H32" s="70" t="s">
        <v>187</v>
      </c>
      <c r="I32" s="12" t="s">
        <v>16</v>
      </c>
      <c r="J32" s="12">
        <v>38</v>
      </c>
    </row>
    <row r="33" spans="1:10" s="67" customFormat="1" ht="12.75">
      <c r="A33" s="68" t="s">
        <v>188</v>
      </c>
      <c r="B33" s="11" t="s">
        <v>213</v>
      </c>
      <c r="C33" s="69" t="s">
        <v>221</v>
      </c>
      <c r="D33" s="13">
        <v>0.13733796296296297</v>
      </c>
      <c r="E33" s="14">
        <v>0.12852086574074073</v>
      </c>
      <c r="F33" s="16">
        <v>67.49</v>
      </c>
      <c r="G33"/>
      <c r="H33" s="70" t="s">
        <v>187</v>
      </c>
      <c r="I33" s="12" t="s">
        <v>16</v>
      </c>
      <c r="J33" s="12">
        <v>45</v>
      </c>
    </row>
    <row r="34" spans="1:10" s="67" customFormat="1" ht="12.75">
      <c r="A34" s="68" t="s">
        <v>188</v>
      </c>
      <c r="B34" t="s">
        <v>213</v>
      </c>
      <c r="C34" s="69" t="s">
        <v>222</v>
      </c>
      <c r="D34" s="13">
        <v>0.14340277777777777</v>
      </c>
      <c r="E34" s="14">
        <v>0.13075465277777779</v>
      </c>
      <c r="F34" s="16">
        <v>66.34</v>
      </c>
      <c r="G34" s="9"/>
      <c r="H34" s="70" t="s">
        <v>187</v>
      </c>
      <c r="I34" s="12" t="s">
        <v>16</v>
      </c>
      <c r="J34" s="12">
        <v>48</v>
      </c>
    </row>
    <row r="35" spans="1:10" s="67" customFormat="1" ht="12.75">
      <c r="A35" s="68" t="s">
        <v>188</v>
      </c>
      <c r="B35" t="s">
        <v>213</v>
      </c>
      <c r="C35" s="69" t="s">
        <v>223</v>
      </c>
      <c r="D35" s="13">
        <v>0.14667824074074073</v>
      </c>
      <c r="E35" s="14">
        <v>0.14299661689814813</v>
      </c>
      <c r="F35" s="16">
        <v>65.76</v>
      </c>
      <c r="G35"/>
      <c r="H35" s="70" t="s">
        <v>187</v>
      </c>
      <c r="I35" s="1" t="s">
        <v>45</v>
      </c>
      <c r="J35" s="1">
        <v>37</v>
      </c>
    </row>
    <row r="36" spans="1:10" s="67" customFormat="1" ht="12.75">
      <c r="A36" s="68" t="s">
        <v>188</v>
      </c>
      <c r="B36" s="22" t="s">
        <v>213</v>
      </c>
      <c r="C36" s="69" t="s">
        <v>224</v>
      </c>
      <c r="D36" s="13">
        <v>0.14300925925925925</v>
      </c>
      <c r="E36" s="14">
        <v>0.1338280648148148</v>
      </c>
      <c r="F36" s="16">
        <v>64.82</v>
      </c>
      <c r="G36" s="9"/>
      <c r="H36" s="70" t="s">
        <v>187</v>
      </c>
      <c r="I36" s="1" t="s">
        <v>16</v>
      </c>
      <c r="J36" s="1">
        <v>45</v>
      </c>
    </row>
    <row r="37" spans="1:10" s="67" customFormat="1" ht="12.75">
      <c r="A37" s="68" t="s">
        <v>188</v>
      </c>
      <c r="B37" t="s">
        <v>213</v>
      </c>
      <c r="C37" s="69" t="s">
        <v>225</v>
      </c>
      <c r="D37" s="13">
        <v>0.16096064814814814</v>
      </c>
      <c r="E37" s="14">
        <v>0.1351425601851852</v>
      </c>
      <c r="F37" s="16">
        <v>64.18</v>
      </c>
      <c r="G37" s="17"/>
      <c r="H37" s="70" t="s">
        <v>187</v>
      </c>
      <c r="I37" s="12" t="s">
        <v>16</v>
      </c>
      <c r="J37" s="12">
        <v>57</v>
      </c>
    </row>
    <row r="38" spans="1:10" s="67" customFormat="1" ht="12.75">
      <c r="A38" s="68" t="s">
        <v>188</v>
      </c>
      <c r="B38" t="s">
        <v>213</v>
      </c>
      <c r="C38" s="69" t="s">
        <v>226</v>
      </c>
      <c r="D38" s="13">
        <v>0.15127314814814816</v>
      </c>
      <c r="E38" s="14">
        <v>0.15127314814814816</v>
      </c>
      <c r="F38" s="16">
        <v>62.16</v>
      </c>
      <c r="G38" s="17"/>
      <c r="H38" s="70" t="s">
        <v>187</v>
      </c>
      <c r="I38" s="12" t="s">
        <v>45</v>
      </c>
      <c r="J38" s="12">
        <v>26</v>
      </c>
    </row>
    <row r="39" spans="1:10" s="67" customFormat="1" ht="12.75">
      <c r="A39" s="68" t="s">
        <v>188</v>
      </c>
      <c r="B39" s="22" t="s">
        <v>213</v>
      </c>
      <c r="C39" s="69" t="s">
        <v>227</v>
      </c>
      <c r="D39" s="13">
        <v>0.1616203703703704</v>
      </c>
      <c r="E39" s="14">
        <v>0.1616203703703704</v>
      </c>
      <c r="F39" s="16">
        <v>58.18</v>
      </c>
      <c r="G39" s="17"/>
      <c r="H39" s="70" t="s">
        <v>187</v>
      </c>
      <c r="I39" s="12" t="s">
        <v>45</v>
      </c>
      <c r="J39" s="12">
        <v>25</v>
      </c>
    </row>
    <row r="40" spans="1:10" s="67" customFormat="1" ht="12.75">
      <c r="A40" s="68" t="s">
        <v>188</v>
      </c>
      <c r="B40" t="s">
        <v>143</v>
      </c>
      <c r="C40" s="69" t="s">
        <v>228</v>
      </c>
      <c r="D40" s="13">
        <v>0.13489583333333333</v>
      </c>
      <c r="E40" s="14">
        <v>0.11571364583333332</v>
      </c>
      <c r="F40" s="16">
        <v>81.26</v>
      </c>
      <c r="G40" s="17">
        <v>309.31</v>
      </c>
      <c r="H40" s="70" t="s">
        <v>187</v>
      </c>
      <c r="I40" s="23" t="s">
        <v>45</v>
      </c>
      <c r="J40" s="23">
        <v>49</v>
      </c>
    </row>
    <row r="41" spans="1:10" s="67" customFormat="1" ht="12.75">
      <c r="A41" s="68" t="s">
        <v>188</v>
      </c>
      <c r="B41" s="11" t="s">
        <v>143</v>
      </c>
      <c r="C41" s="69" t="s">
        <v>229</v>
      </c>
      <c r="D41" s="13">
        <v>0.14127314814814815</v>
      </c>
      <c r="E41" s="14">
        <v>0.1072828287037037</v>
      </c>
      <c r="F41" s="16">
        <v>80.85</v>
      </c>
      <c r="G41" s="9"/>
      <c r="H41" s="70" t="s">
        <v>187</v>
      </c>
      <c r="I41" s="23" t="s">
        <v>16</v>
      </c>
      <c r="J41" s="23">
        <v>67</v>
      </c>
    </row>
    <row r="42" spans="1:10" s="67" customFormat="1" ht="12.75">
      <c r="A42" s="68" t="s">
        <v>188</v>
      </c>
      <c r="B42" s="11" t="s">
        <v>143</v>
      </c>
      <c r="C42" s="69" t="s">
        <v>230</v>
      </c>
      <c r="D42" s="13">
        <v>0.1352546296296296</v>
      </c>
      <c r="E42" s="14">
        <v>0.11247774999999999</v>
      </c>
      <c r="F42" s="16">
        <v>77.12</v>
      </c>
      <c r="G42" s="9"/>
      <c r="H42" s="70" t="s">
        <v>187</v>
      </c>
      <c r="I42" s="23" t="s">
        <v>16</v>
      </c>
      <c r="J42" s="23">
        <v>58</v>
      </c>
    </row>
    <row r="43" spans="1:10" s="67" customFormat="1" ht="12.75">
      <c r="A43" s="68" t="s">
        <v>188</v>
      </c>
      <c r="B43" t="s">
        <v>143</v>
      </c>
      <c r="C43" s="69" t="s">
        <v>231</v>
      </c>
      <c r="D43" s="13">
        <v>0.16649305555555557</v>
      </c>
      <c r="E43" s="14">
        <v>0.12377093750000001</v>
      </c>
      <c r="F43" s="16">
        <v>70.08</v>
      </c>
      <c r="G43" s="9"/>
      <c r="H43" s="70" t="s">
        <v>187</v>
      </c>
      <c r="I43" s="12" t="s">
        <v>16</v>
      </c>
      <c r="J43" s="12">
        <v>69</v>
      </c>
    </row>
    <row r="44" spans="1:10" s="67" customFormat="1" ht="12.75">
      <c r="A44" s="68" t="s">
        <v>188</v>
      </c>
      <c r="B44" s="11" t="s">
        <v>143</v>
      </c>
      <c r="C44" s="69" t="s">
        <v>232</v>
      </c>
      <c r="D44" s="13">
        <v>0.14217592592592593</v>
      </c>
      <c r="E44" s="14">
        <v>0.13077341666666667</v>
      </c>
      <c r="F44" s="16">
        <v>66.33</v>
      </c>
      <c r="G44" s="17"/>
      <c r="H44" s="70" t="s">
        <v>187</v>
      </c>
      <c r="I44" s="23" t="s">
        <v>16</v>
      </c>
      <c r="J44" s="23">
        <v>47</v>
      </c>
    </row>
    <row r="45" spans="1:10" s="67" customFormat="1" ht="12.75">
      <c r="A45" s="68" t="s">
        <v>188</v>
      </c>
      <c r="B45" t="s">
        <v>233</v>
      </c>
      <c r="C45" s="69" t="s">
        <v>234</v>
      </c>
      <c r="D45" s="13">
        <v>0.10589120370370371</v>
      </c>
      <c r="E45" s="14">
        <v>0.10079783680555555</v>
      </c>
      <c r="F45" s="16">
        <v>86.06</v>
      </c>
      <c r="G45" s="17">
        <v>296.36</v>
      </c>
      <c r="H45" s="70" t="s">
        <v>187</v>
      </c>
      <c r="I45" s="1" t="s">
        <v>16</v>
      </c>
      <c r="J45">
        <v>43</v>
      </c>
    </row>
    <row r="46" spans="1:10" s="67" customFormat="1" ht="12.75">
      <c r="A46" s="68" t="s">
        <v>188</v>
      </c>
      <c r="B46" t="s">
        <v>233</v>
      </c>
      <c r="C46" s="69" t="s">
        <v>235</v>
      </c>
      <c r="D46" s="13">
        <v>0.12188657407407406</v>
      </c>
      <c r="E46" s="14">
        <v>0.1150487372685185</v>
      </c>
      <c r="F46" s="16">
        <v>75.4</v>
      </c>
      <c r="G46"/>
      <c r="H46" s="70" t="s">
        <v>187</v>
      </c>
      <c r="I46" s="1" t="s">
        <v>16</v>
      </c>
      <c r="J46">
        <v>44</v>
      </c>
    </row>
    <row r="47" spans="1:10" s="67" customFormat="1" ht="12.75">
      <c r="A47" s="68" t="s">
        <v>188</v>
      </c>
      <c r="B47" t="s">
        <v>233</v>
      </c>
      <c r="C47" s="69" t="s">
        <v>236</v>
      </c>
      <c r="D47" s="13">
        <v>0.14162037037037037</v>
      </c>
      <c r="E47" s="14">
        <v>0.1257164027777778</v>
      </c>
      <c r="F47" s="16">
        <v>69</v>
      </c>
      <c r="G47"/>
      <c r="H47" s="70" t="s">
        <v>187</v>
      </c>
      <c r="I47" s="1" t="s">
        <v>16</v>
      </c>
      <c r="J47">
        <v>51</v>
      </c>
    </row>
    <row r="48" spans="1:10" s="67" customFormat="1" ht="12.75">
      <c r="A48" s="68" t="s">
        <v>188</v>
      </c>
      <c r="B48" t="s">
        <v>233</v>
      </c>
      <c r="C48" s="69" t="s">
        <v>237</v>
      </c>
      <c r="D48" s="13">
        <v>0.14269675925925926</v>
      </c>
      <c r="E48" s="14">
        <v>0.14269675925925926</v>
      </c>
      <c r="F48" s="16">
        <v>65.9</v>
      </c>
      <c r="G48"/>
      <c r="H48" s="70" t="s">
        <v>187</v>
      </c>
      <c r="I48" s="1" t="s">
        <v>45</v>
      </c>
      <c r="J48">
        <v>27</v>
      </c>
    </row>
    <row r="49" spans="1:10" s="67" customFormat="1" ht="12.75">
      <c r="A49" s="68" t="s">
        <v>188</v>
      </c>
      <c r="B49" t="s">
        <v>233</v>
      </c>
      <c r="C49" s="69" t="s">
        <v>238</v>
      </c>
      <c r="D49" s="13">
        <v>0.1504398148148148</v>
      </c>
      <c r="E49" s="14">
        <v>0.1335454236111111</v>
      </c>
      <c r="F49" s="16">
        <v>64.95</v>
      </c>
      <c r="G49"/>
      <c r="H49" s="70" t="s">
        <v>187</v>
      </c>
      <c r="I49" s="1" t="s">
        <v>16</v>
      </c>
      <c r="J49">
        <v>51</v>
      </c>
    </row>
    <row r="50" spans="1:10" s="67" customFormat="1" ht="12.75">
      <c r="A50" s="68" t="s">
        <v>188</v>
      </c>
      <c r="B50" t="s">
        <v>233</v>
      </c>
      <c r="C50" s="69" t="s">
        <v>239</v>
      </c>
      <c r="D50" s="13">
        <v>0.17035879629629627</v>
      </c>
      <c r="E50" s="14">
        <v>0.15170450810185182</v>
      </c>
      <c r="F50" s="16">
        <v>61.98</v>
      </c>
      <c r="G50"/>
      <c r="H50" s="70" t="s">
        <v>187</v>
      </c>
      <c r="I50" s="1" t="s">
        <v>45</v>
      </c>
      <c r="J50">
        <v>46</v>
      </c>
    </row>
    <row r="51" spans="1:10" s="67" customFormat="1" ht="12.75">
      <c r="A51" s="68" t="s">
        <v>188</v>
      </c>
      <c r="B51" t="s">
        <v>233</v>
      </c>
      <c r="C51" s="69" t="s">
        <v>240</v>
      </c>
      <c r="D51" s="13">
        <v>0.13998842592592592</v>
      </c>
      <c r="E51" s="14">
        <v>0.13998842592592592</v>
      </c>
      <c r="F51" s="16">
        <v>61.96</v>
      </c>
      <c r="G51"/>
      <c r="H51" s="70" t="s">
        <v>187</v>
      </c>
      <c r="I51" s="1" t="s">
        <v>16</v>
      </c>
      <c r="J51">
        <v>26</v>
      </c>
    </row>
    <row r="52" spans="1:10" s="67" customFormat="1" ht="12.75">
      <c r="A52" s="68" t="s">
        <v>188</v>
      </c>
      <c r="B52" t="s">
        <v>233</v>
      </c>
      <c r="C52" s="69" t="s">
        <v>241</v>
      </c>
      <c r="D52" s="13">
        <v>0.16302083333333334</v>
      </c>
      <c r="E52" s="14">
        <v>0.14210526041666668</v>
      </c>
      <c r="F52" s="16">
        <v>61.04</v>
      </c>
      <c r="G52"/>
      <c r="H52" s="70" t="s">
        <v>187</v>
      </c>
      <c r="I52" s="1" t="s">
        <v>16</v>
      </c>
      <c r="J52">
        <v>53</v>
      </c>
    </row>
    <row r="53" spans="1:10" s="67" customFormat="1" ht="12.75">
      <c r="A53" s="68" t="s">
        <v>188</v>
      </c>
      <c r="B53" t="s">
        <v>233</v>
      </c>
      <c r="C53" s="69" t="s">
        <v>242</v>
      </c>
      <c r="D53" s="13">
        <v>0.14528935185185185</v>
      </c>
      <c r="E53" s="14">
        <v>0.14528935185185185</v>
      </c>
      <c r="F53" s="16">
        <v>59.7</v>
      </c>
      <c r="G53"/>
      <c r="H53" s="70" t="s">
        <v>187</v>
      </c>
      <c r="I53" s="1" t="s">
        <v>16</v>
      </c>
      <c r="J53">
        <v>27</v>
      </c>
    </row>
    <row r="54" spans="1:10" s="67" customFormat="1" ht="12.75">
      <c r="A54" s="68" t="s">
        <v>188</v>
      </c>
      <c r="B54" t="s">
        <v>233</v>
      </c>
      <c r="C54" s="69" t="s">
        <v>243</v>
      </c>
      <c r="D54" s="13">
        <v>0.16666666666666666</v>
      </c>
      <c r="E54" s="14">
        <v>0.16013333333333332</v>
      </c>
      <c r="F54" s="16">
        <v>58.72</v>
      </c>
      <c r="G54"/>
      <c r="H54" s="70" t="s">
        <v>187</v>
      </c>
      <c r="I54" s="1" t="s">
        <v>45</v>
      </c>
      <c r="J54">
        <v>39</v>
      </c>
    </row>
    <row r="55" spans="1:10" s="67" customFormat="1" ht="12.75">
      <c r="A55" s="68" t="s">
        <v>188</v>
      </c>
      <c r="B55" t="s">
        <v>233</v>
      </c>
      <c r="C55" s="69" t="s">
        <v>244</v>
      </c>
      <c r="D55" s="13">
        <v>0.15530092592592593</v>
      </c>
      <c r="E55" s="14">
        <v>0.14783095138888888</v>
      </c>
      <c r="F55" s="16">
        <v>58.68</v>
      </c>
      <c r="G55"/>
      <c r="H55" s="70" t="s">
        <v>187</v>
      </c>
      <c r="I55" s="1" t="s">
        <v>16</v>
      </c>
      <c r="J55">
        <v>43</v>
      </c>
    </row>
    <row r="56" spans="1:10" s="67" customFormat="1" ht="12.75">
      <c r="A56" s="68" t="s">
        <v>188</v>
      </c>
      <c r="B56" t="s">
        <v>233</v>
      </c>
      <c r="C56" s="69" t="s">
        <v>245</v>
      </c>
      <c r="D56" s="13">
        <v>0.1787037037037037</v>
      </c>
      <c r="E56" s="14">
        <v>0.16006490740740742</v>
      </c>
      <c r="F56" s="16">
        <v>54.19</v>
      </c>
      <c r="G56"/>
      <c r="H56" s="70" t="s">
        <v>187</v>
      </c>
      <c r="I56" s="1" t="s">
        <v>16</v>
      </c>
      <c r="J56">
        <v>50</v>
      </c>
    </row>
    <row r="57" spans="1:10" s="67" customFormat="1" ht="12.75">
      <c r="A57" s="68" t="s">
        <v>188</v>
      </c>
      <c r="B57" t="s">
        <v>233</v>
      </c>
      <c r="C57" s="69" t="s">
        <v>246</v>
      </c>
      <c r="D57" s="13">
        <v>0.18533564814814815</v>
      </c>
      <c r="E57" s="14">
        <v>0.17944197453703703</v>
      </c>
      <c r="F57" s="16">
        <v>52.4</v>
      </c>
      <c r="G57"/>
      <c r="H57" s="70" t="s">
        <v>187</v>
      </c>
      <c r="I57" s="1" t="s">
        <v>45</v>
      </c>
      <c r="J57">
        <v>38</v>
      </c>
    </row>
    <row r="58" spans="1:10" s="67" customFormat="1" ht="12.75">
      <c r="A58" s="68" t="s">
        <v>188</v>
      </c>
      <c r="B58" t="s">
        <v>233</v>
      </c>
      <c r="C58" s="69" t="s">
        <v>247</v>
      </c>
      <c r="D58" s="13">
        <v>0.1932638888888889</v>
      </c>
      <c r="E58" s="14">
        <v>0.1762180138888889</v>
      </c>
      <c r="F58" s="16">
        <v>49.22</v>
      </c>
      <c r="G58"/>
      <c r="H58" s="70" t="s">
        <v>187</v>
      </c>
      <c r="I58" s="1" t="s">
        <v>16</v>
      </c>
      <c r="J58">
        <v>48</v>
      </c>
    </row>
    <row r="59" spans="1:10" s="67" customFormat="1" ht="12.75">
      <c r="A59" s="68" t="s">
        <v>188</v>
      </c>
      <c r="B59" t="s">
        <v>233</v>
      </c>
      <c r="C59" s="69" t="s">
        <v>248</v>
      </c>
      <c r="D59" s="13">
        <v>0.1834375</v>
      </c>
      <c r="E59" s="14">
        <v>0.18270375</v>
      </c>
      <c r="F59" s="16">
        <v>47.47</v>
      </c>
      <c r="G59"/>
      <c r="H59" s="70" t="s">
        <v>187</v>
      </c>
      <c r="I59" s="1" t="s">
        <v>16</v>
      </c>
      <c r="J59">
        <v>37</v>
      </c>
    </row>
    <row r="60" spans="1:10" s="67" customFormat="1" ht="12.75">
      <c r="A60" s="68" t="s">
        <v>188</v>
      </c>
      <c r="B60" t="s">
        <v>233</v>
      </c>
      <c r="C60" s="69" t="s">
        <v>249</v>
      </c>
      <c r="D60" s="13">
        <v>0.23340277777777776</v>
      </c>
      <c r="E60" s="14">
        <v>0.20021290277777776</v>
      </c>
      <c r="F60" s="16">
        <v>46.96</v>
      </c>
      <c r="G60"/>
      <c r="H60" s="70" t="s">
        <v>187</v>
      </c>
      <c r="I60" s="1" t="s">
        <v>45</v>
      </c>
      <c r="J60">
        <v>49</v>
      </c>
    </row>
    <row r="61" spans="1:10" s="67" customFormat="1" ht="12.75">
      <c r="A61" s="68" t="s">
        <v>188</v>
      </c>
      <c r="B61" t="s">
        <v>233</v>
      </c>
      <c r="C61" s="69" t="s">
        <v>250</v>
      </c>
      <c r="D61" s="13">
        <v>0.19550925925925924</v>
      </c>
      <c r="E61" s="14">
        <v>0.18766933796296295</v>
      </c>
      <c r="F61" s="16">
        <v>46.22</v>
      </c>
      <c r="G61"/>
      <c r="H61" s="70" t="s">
        <v>187</v>
      </c>
      <c r="I61" s="1" t="s">
        <v>16</v>
      </c>
      <c r="J61">
        <v>42</v>
      </c>
    </row>
    <row r="62" spans="1:10" s="67" customFormat="1" ht="12.75">
      <c r="A62" s="68" t="s">
        <v>188</v>
      </c>
      <c r="B62" t="s">
        <v>233</v>
      </c>
      <c r="C62" s="69" t="s">
        <v>251</v>
      </c>
      <c r="D62" s="13">
        <v>0.20377314814814815</v>
      </c>
      <c r="E62" s="14">
        <v>0.19069091203703703</v>
      </c>
      <c r="F62" s="16">
        <v>45.49</v>
      </c>
      <c r="G62"/>
      <c r="H62" s="70" t="s">
        <v>187</v>
      </c>
      <c r="I62" s="1" t="s">
        <v>16</v>
      </c>
      <c r="J62">
        <v>45</v>
      </c>
    </row>
    <row r="63" spans="1:10" s="67" customFormat="1" ht="12.75">
      <c r="A63" s="68" t="s">
        <v>188</v>
      </c>
      <c r="B63" t="s">
        <v>233</v>
      </c>
      <c r="C63" s="69" t="s">
        <v>252</v>
      </c>
      <c r="D63" s="13">
        <v>0.19770833333333335</v>
      </c>
      <c r="E63" s="14">
        <v>0.19770833333333335</v>
      </c>
      <c r="F63" s="16">
        <v>43.87</v>
      </c>
      <c r="G63"/>
      <c r="H63" s="70" t="s">
        <v>187</v>
      </c>
      <c r="I63" s="1" t="s">
        <v>16</v>
      </c>
      <c r="J63">
        <v>34</v>
      </c>
    </row>
    <row r="64" spans="1:10" s="67" customFormat="1" ht="12.75">
      <c r="A64" s="68" t="s">
        <v>188</v>
      </c>
      <c r="B64" t="s">
        <v>233</v>
      </c>
      <c r="C64" s="69" t="s">
        <v>253</v>
      </c>
      <c r="D64" s="13">
        <v>0.20549768518518519</v>
      </c>
      <c r="E64" s="14">
        <v>0.20220972222222222</v>
      </c>
      <c r="F64" s="16">
        <v>42.89</v>
      </c>
      <c r="G64"/>
      <c r="H64" s="70" t="s">
        <v>187</v>
      </c>
      <c r="I64" s="1" t="s">
        <v>16</v>
      </c>
      <c r="J64">
        <v>39</v>
      </c>
    </row>
    <row r="65" spans="1:10" s="67" customFormat="1" ht="12.75">
      <c r="A65" s="68" t="s">
        <v>188</v>
      </c>
      <c r="B65" t="s">
        <v>233</v>
      </c>
      <c r="C65" s="69" t="s">
        <v>254</v>
      </c>
      <c r="D65" s="13">
        <v>0.2288310185185185</v>
      </c>
      <c r="E65" s="14">
        <v>0.2288310185185185</v>
      </c>
      <c r="F65" s="16">
        <v>37.9</v>
      </c>
      <c r="G65"/>
      <c r="H65" s="70" t="s">
        <v>187</v>
      </c>
      <c r="I65" s="1" t="s">
        <v>16</v>
      </c>
      <c r="J65">
        <v>34</v>
      </c>
    </row>
    <row r="66" spans="1:10" s="67" customFormat="1" ht="12.75">
      <c r="A66" s="68" t="s">
        <v>188</v>
      </c>
      <c r="B66" t="s">
        <v>255</v>
      </c>
      <c r="C66" s="69" t="s">
        <v>256</v>
      </c>
      <c r="D66" s="13">
        <v>0.11965277777777777</v>
      </c>
      <c r="E66" s="14">
        <v>0.11294025694444444</v>
      </c>
      <c r="F66" s="16">
        <v>76.8</v>
      </c>
      <c r="G66" s="17">
        <v>286.95</v>
      </c>
      <c r="H66" s="70" t="s">
        <v>257</v>
      </c>
      <c r="I66" s="12" t="s">
        <v>16</v>
      </c>
      <c r="J66" s="12">
        <v>44</v>
      </c>
    </row>
    <row r="67" spans="1:10" s="67" customFormat="1" ht="12.75">
      <c r="A67" s="68" t="s">
        <v>188</v>
      </c>
      <c r="B67" t="s">
        <v>255</v>
      </c>
      <c r="C67" s="69" t="s">
        <v>258</v>
      </c>
      <c r="D67" s="13">
        <v>0.11950231481481481</v>
      </c>
      <c r="E67" s="14">
        <v>0.11759027777777777</v>
      </c>
      <c r="F67" s="16">
        <v>73.77</v>
      </c>
      <c r="G67"/>
      <c r="H67" s="70" t="s">
        <v>257</v>
      </c>
      <c r="I67" s="1" t="s">
        <v>16</v>
      </c>
      <c r="J67" s="1">
        <v>39</v>
      </c>
    </row>
    <row r="68" spans="1:10" s="67" customFormat="1" ht="12.75">
      <c r="A68" s="68" t="s">
        <v>188</v>
      </c>
      <c r="B68" t="s">
        <v>255</v>
      </c>
      <c r="C68" s="69" t="s">
        <v>259</v>
      </c>
      <c r="D68" s="13">
        <v>0.13001157407407407</v>
      </c>
      <c r="E68" s="14">
        <v>0.12687829513888887</v>
      </c>
      <c r="F68" s="16">
        <v>68.37</v>
      </c>
      <c r="G68"/>
      <c r="H68" s="70" t="s">
        <v>257</v>
      </c>
      <c r="I68" s="1" t="s">
        <v>16</v>
      </c>
      <c r="J68" s="1">
        <v>40</v>
      </c>
    </row>
    <row r="69" spans="1:10" s="67" customFormat="1" ht="12.75">
      <c r="A69" s="68" t="s">
        <v>188</v>
      </c>
      <c r="B69" t="s">
        <v>255</v>
      </c>
      <c r="C69" s="69" t="s">
        <v>260</v>
      </c>
      <c r="D69" s="13">
        <v>0.1328703703703704</v>
      </c>
      <c r="E69" s="14">
        <v>0.12754226851851852</v>
      </c>
      <c r="F69" s="16">
        <v>68.01</v>
      </c>
      <c r="G69" s="17"/>
      <c r="H69" s="70" t="s">
        <v>257</v>
      </c>
      <c r="I69" s="12" t="s">
        <v>16</v>
      </c>
      <c r="J69" s="12">
        <v>42</v>
      </c>
    </row>
    <row r="70" spans="1:10" s="67" customFormat="1" ht="12.75">
      <c r="A70" s="68" t="s">
        <v>188</v>
      </c>
      <c r="B70" t="s">
        <v>255</v>
      </c>
      <c r="C70" s="69" t="s">
        <v>261</v>
      </c>
      <c r="D70" s="13">
        <v>0.14649305555555556</v>
      </c>
      <c r="E70" s="14">
        <v>0.14557014930555556</v>
      </c>
      <c r="F70" s="16">
        <v>64.6</v>
      </c>
      <c r="G70"/>
      <c r="H70" s="70" t="s">
        <v>257</v>
      </c>
      <c r="I70" s="1" t="s">
        <v>45</v>
      </c>
      <c r="J70" s="1">
        <v>33</v>
      </c>
    </row>
    <row r="71" spans="1:10" s="67" customFormat="1" ht="12.75">
      <c r="A71" s="68" t="s">
        <v>188</v>
      </c>
      <c r="B71" s="22" t="s">
        <v>52</v>
      </c>
      <c r="C71" s="69" t="s">
        <v>262</v>
      </c>
      <c r="D71" s="13">
        <v>0.12837962962962962</v>
      </c>
      <c r="E71" s="14">
        <v>0.11293556018518518</v>
      </c>
      <c r="F71" s="16">
        <v>76.81</v>
      </c>
      <c r="G71" s="17">
        <v>285.92</v>
      </c>
      <c r="H71" s="70" t="s">
        <v>263</v>
      </c>
      <c r="I71" s="23" t="s">
        <v>16</v>
      </c>
      <c r="J71" s="23">
        <v>52</v>
      </c>
    </row>
    <row r="72" spans="1:10" s="67" customFormat="1" ht="12.75">
      <c r="A72" s="68" t="s">
        <v>188</v>
      </c>
      <c r="B72" t="s">
        <v>52</v>
      </c>
      <c r="C72" s="69" t="s">
        <v>264</v>
      </c>
      <c r="D72" s="13">
        <v>0.165</v>
      </c>
      <c r="E72" s="14">
        <v>0.13434300000000002</v>
      </c>
      <c r="F72" s="16">
        <v>69.99</v>
      </c>
      <c r="G72" s="17"/>
      <c r="H72" s="70" t="s">
        <v>263</v>
      </c>
      <c r="I72" s="12" t="s">
        <v>45</v>
      </c>
      <c r="J72" s="12">
        <v>53</v>
      </c>
    </row>
    <row r="73" spans="1:10" s="67" customFormat="1" ht="12.75">
      <c r="A73" s="68" t="s">
        <v>188</v>
      </c>
      <c r="B73" t="s">
        <v>52</v>
      </c>
      <c r="C73" s="69" t="s">
        <v>265</v>
      </c>
      <c r="D73" s="13">
        <v>0.12458333333333334</v>
      </c>
      <c r="E73" s="14">
        <v>0.12458333333333334</v>
      </c>
      <c r="F73" s="16">
        <v>69.63</v>
      </c>
      <c r="G73"/>
      <c r="H73" s="70" t="s">
        <v>263</v>
      </c>
      <c r="I73" s="23" t="s">
        <v>16</v>
      </c>
      <c r="J73" s="23">
        <v>24</v>
      </c>
    </row>
    <row r="74" spans="1:10" s="67" customFormat="1" ht="12.75">
      <c r="A74" s="68" t="s">
        <v>188</v>
      </c>
      <c r="B74" t="s">
        <v>52</v>
      </c>
      <c r="C74" s="69" t="s">
        <v>266</v>
      </c>
      <c r="D74" s="13">
        <v>0.1248263888888889</v>
      </c>
      <c r="E74" s="14">
        <v>0.1248263888888889</v>
      </c>
      <c r="F74" s="16">
        <v>69.49</v>
      </c>
      <c r="G74" s="17"/>
      <c r="H74" s="70" t="s">
        <v>263</v>
      </c>
      <c r="I74" s="12" t="s">
        <v>16</v>
      </c>
      <c r="J74" s="12">
        <v>34</v>
      </c>
    </row>
    <row r="75" spans="1:10" s="67" customFormat="1" ht="12.75">
      <c r="A75" s="68" t="s">
        <v>188</v>
      </c>
      <c r="B75" t="s">
        <v>52</v>
      </c>
      <c r="C75" s="69" t="s">
        <v>267</v>
      </c>
      <c r="D75" s="13">
        <v>0.1297800925925926</v>
      </c>
      <c r="E75" s="14">
        <v>0.1297800925925926</v>
      </c>
      <c r="F75" s="16">
        <v>66.84</v>
      </c>
      <c r="G75" s="17"/>
      <c r="H75" s="70" t="s">
        <v>263</v>
      </c>
      <c r="I75" s="12" t="s">
        <v>16</v>
      </c>
      <c r="J75" s="12">
        <v>32</v>
      </c>
    </row>
    <row r="76" spans="1:10" s="67" customFormat="1" ht="12.75">
      <c r="A76" s="68" t="s">
        <v>188</v>
      </c>
      <c r="B76" s="11" t="s">
        <v>52</v>
      </c>
      <c r="C76" s="69" t="s">
        <v>268</v>
      </c>
      <c r="D76" s="13">
        <v>0.15270833333333333</v>
      </c>
      <c r="E76" s="14">
        <v>0.1318941875</v>
      </c>
      <c r="F76" s="16">
        <v>65.77</v>
      </c>
      <c r="G76" s="9"/>
      <c r="H76" s="70" t="s">
        <v>263</v>
      </c>
      <c r="I76" s="23" t="s">
        <v>16</v>
      </c>
      <c r="J76" s="23">
        <v>54</v>
      </c>
    </row>
    <row r="77" spans="1:10" s="67" customFormat="1" ht="12.75">
      <c r="A77" s="68" t="s">
        <v>188</v>
      </c>
      <c r="B77" t="s">
        <v>52</v>
      </c>
      <c r="C77" s="69" t="s">
        <v>269</v>
      </c>
      <c r="D77" s="13">
        <v>0.14655092592592592</v>
      </c>
      <c r="E77" s="14">
        <v>0.13245272685185186</v>
      </c>
      <c r="F77" s="16">
        <v>65.49</v>
      </c>
      <c r="G77" s="17"/>
      <c r="H77" s="70" t="s">
        <v>263</v>
      </c>
      <c r="I77" s="12" t="s">
        <v>16</v>
      </c>
      <c r="J77" s="12">
        <v>49</v>
      </c>
    </row>
    <row r="78" spans="1:10" s="67" customFormat="1" ht="12.75">
      <c r="A78" s="68" t="s">
        <v>188</v>
      </c>
      <c r="B78" s="19" t="s">
        <v>52</v>
      </c>
      <c r="C78" s="69" t="s">
        <v>270</v>
      </c>
      <c r="D78" s="13">
        <v>0.13392361111111112</v>
      </c>
      <c r="E78" s="14">
        <v>0.13271829861111112</v>
      </c>
      <c r="F78" s="16">
        <v>65.36</v>
      </c>
      <c r="G78" s="9"/>
      <c r="H78" s="70" t="s">
        <v>263</v>
      </c>
      <c r="I78" s="12" t="s">
        <v>16</v>
      </c>
      <c r="J78" s="12">
        <v>38</v>
      </c>
    </row>
    <row r="79" spans="1:10" s="67" customFormat="1" ht="12.75">
      <c r="A79" s="68" t="s">
        <v>188</v>
      </c>
      <c r="B79" s="22" t="s">
        <v>52</v>
      </c>
      <c r="C79" s="69" t="s">
        <v>271</v>
      </c>
      <c r="D79" s="13">
        <v>0.13302083333333334</v>
      </c>
      <c r="E79" s="14">
        <v>0.1328878125</v>
      </c>
      <c r="F79" s="16">
        <v>65.27</v>
      </c>
      <c r="G79" s="17"/>
      <c r="H79" s="70" t="s">
        <v>263</v>
      </c>
      <c r="I79" s="23" t="s">
        <v>16</v>
      </c>
      <c r="J79" s="23">
        <v>36</v>
      </c>
    </row>
    <row r="80" spans="1:10" s="67" customFormat="1" ht="12.75">
      <c r="A80" s="68" t="s">
        <v>188</v>
      </c>
      <c r="B80" t="s">
        <v>52</v>
      </c>
      <c r="C80" s="69" t="s">
        <v>272</v>
      </c>
      <c r="D80" s="13">
        <v>0.1337962962962963</v>
      </c>
      <c r="E80" s="14">
        <v>0.1337962962962963</v>
      </c>
      <c r="F80" s="16">
        <v>64.83</v>
      </c>
      <c r="G80" s="17"/>
      <c r="H80" s="70" t="s">
        <v>263</v>
      </c>
      <c r="I80" s="12" t="s">
        <v>16</v>
      </c>
      <c r="J80" s="12">
        <v>30</v>
      </c>
    </row>
    <row r="81" spans="1:10" s="67" customFormat="1" ht="12.75">
      <c r="A81" s="68" t="s">
        <v>188</v>
      </c>
      <c r="B81" t="s">
        <v>52</v>
      </c>
      <c r="C81" s="69" t="s">
        <v>273</v>
      </c>
      <c r="D81" s="13">
        <v>0.17431712962962964</v>
      </c>
      <c r="E81" s="14">
        <v>0.13516550231481483</v>
      </c>
      <c r="F81" s="16">
        <v>64.17</v>
      </c>
      <c r="G81" s="9"/>
      <c r="H81" s="70" t="s">
        <v>263</v>
      </c>
      <c r="I81" s="12" t="s">
        <v>16</v>
      </c>
      <c r="J81" s="12">
        <v>65</v>
      </c>
    </row>
    <row r="82" spans="1:10" s="67" customFormat="1" ht="12.75">
      <c r="A82" s="68" t="s">
        <v>188</v>
      </c>
      <c r="B82" t="s">
        <v>52</v>
      </c>
      <c r="C82" s="69" t="s">
        <v>274</v>
      </c>
      <c r="D82" s="13">
        <v>0.1365625</v>
      </c>
      <c r="E82" s="14">
        <v>0.1365625</v>
      </c>
      <c r="F82" s="16">
        <v>63.52</v>
      </c>
      <c r="G82" s="17"/>
      <c r="H82" s="70" t="s">
        <v>263</v>
      </c>
      <c r="I82" s="12" t="s">
        <v>16</v>
      </c>
      <c r="J82" s="12">
        <v>32</v>
      </c>
    </row>
    <row r="83" spans="1:10" s="67" customFormat="1" ht="12.75">
      <c r="A83" s="68" t="s">
        <v>188</v>
      </c>
      <c r="B83" s="19" t="s">
        <v>52</v>
      </c>
      <c r="C83" s="69" t="s">
        <v>275</v>
      </c>
      <c r="D83" s="13">
        <v>0.15790509259259258</v>
      </c>
      <c r="E83" s="14">
        <v>0.1389091099537037</v>
      </c>
      <c r="F83" s="16">
        <v>62.44</v>
      </c>
      <c r="G83" s="17"/>
      <c r="H83" s="70" t="s">
        <v>263</v>
      </c>
      <c r="I83" s="20" t="s">
        <v>16</v>
      </c>
      <c r="J83" s="20">
        <v>52</v>
      </c>
    </row>
    <row r="84" spans="1:10" s="67" customFormat="1" ht="12.75">
      <c r="A84" s="68" t="s">
        <v>188</v>
      </c>
      <c r="B84" s="19" t="s">
        <v>52</v>
      </c>
      <c r="C84" s="69" t="s">
        <v>276</v>
      </c>
      <c r="D84" s="13">
        <v>0.16592592592592592</v>
      </c>
      <c r="E84" s="14">
        <v>0.15137422222222222</v>
      </c>
      <c r="F84" s="16">
        <v>62.12</v>
      </c>
      <c r="G84" s="9"/>
      <c r="H84" s="70" t="s">
        <v>263</v>
      </c>
      <c r="I84" s="12" t="s">
        <v>45</v>
      </c>
      <c r="J84" s="12">
        <v>44</v>
      </c>
    </row>
    <row r="85" spans="1:10" s="67" customFormat="1" ht="12.75">
      <c r="A85" s="68" t="s">
        <v>188</v>
      </c>
      <c r="B85" t="s">
        <v>52</v>
      </c>
      <c r="C85" s="69" t="s">
        <v>277</v>
      </c>
      <c r="D85" s="13">
        <v>0.1590162037037037</v>
      </c>
      <c r="E85" s="14">
        <v>0.13988655439814815</v>
      </c>
      <c r="F85" s="16">
        <v>62.01</v>
      </c>
      <c r="G85" s="9"/>
      <c r="H85" s="70" t="s">
        <v>263</v>
      </c>
      <c r="I85" s="12" t="s">
        <v>16</v>
      </c>
      <c r="J85" s="12">
        <v>52</v>
      </c>
    </row>
    <row r="86" spans="1:10" s="67" customFormat="1" ht="12.75">
      <c r="A86" s="68" t="s">
        <v>188</v>
      </c>
      <c r="B86" t="s">
        <v>52</v>
      </c>
      <c r="C86" s="69" t="s">
        <v>278</v>
      </c>
      <c r="D86" s="13">
        <v>0.14030092592592594</v>
      </c>
      <c r="E86" s="14">
        <v>0.14030092592592594</v>
      </c>
      <c r="F86" s="16">
        <v>61.82</v>
      </c>
      <c r="G86" s="9"/>
      <c r="H86" s="70" t="s">
        <v>263</v>
      </c>
      <c r="I86" s="12" t="s">
        <v>16</v>
      </c>
      <c r="J86" s="12">
        <v>31</v>
      </c>
    </row>
    <row r="87" spans="1:10" s="67" customFormat="1" ht="12.75">
      <c r="A87" s="68" t="s">
        <v>188</v>
      </c>
      <c r="B87" t="s">
        <v>52</v>
      </c>
      <c r="C87" s="69" t="s">
        <v>279</v>
      </c>
      <c r="D87" s="13">
        <v>0.15925925925925927</v>
      </c>
      <c r="E87" s="14">
        <v>0.15925925925925927</v>
      </c>
      <c r="F87" s="16">
        <v>59.04</v>
      </c>
      <c r="G87" s="9"/>
      <c r="H87" s="70" t="s">
        <v>263</v>
      </c>
      <c r="I87" s="12" t="s">
        <v>45</v>
      </c>
      <c r="J87" s="12">
        <v>27</v>
      </c>
    </row>
    <row r="88" spans="1:10" s="67" customFormat="1" ht="12.75">
      <c r="A88" s="68" t="s">
        <v>188</v>
      </c>
      <c r="B88" t="s">
        <v>52</v>
      </c>
      <c r="C88" s="69" t="s">
        <v>280</v>
      </c>
      <c r="D88" s="13">
        <v>0.15453703703703703</v>
      </c>
      <c r="E88" s="14">
        <v>0.14957639814814813</v>
      </c>
      <c r="F88" s="16">
        <v>57.99</v>
      </c>
      <c r="G88" s="9"/>
      <c r="H88" s="70" t="s">
        <v>263</v>
      </c>
      <c r="I88" s="12" t="s">
        <v>16</v>
      </c>
      <c r="J88" s="12">
        <v>41</v>
      </c>
    </row>
    <row r="89" spans="1:10" s="67" customFormat="1" ht="12.75">
      <c r="A89" s="68" t="s">
        <v>188</v>
      </c>
      <c r="B89" t="s">
        <v>52</v>
      </c>
      <c r="C89" s="69" t="s">
        <v>281</v>
      </c>
      <c r="D89" s="13">
        <v>0.15028935185185185</v>
      </c>
      <c r="E89" s="14">
        <v>0.15028935185185185</v>
      </c>
      <c r="F89" s="16">
        <v>57.72</v>
      </c>
      <c r="G89" s="9"/>
      <c r="H89" s="70" t="s">
        <v>263</v>
      </c>
      <c r="I89" s="12" t="s">
        <v>16</v>
      </c>
      <c r="J89" s="12">
        <v>31</v>
      </c>
    </row>
    <row r="90" spans="1:10" s="67" customFormat="1" ht="12.75">
      <c r="A90" s="68" t="s">
        <v>188</v>
      </c>
      <c r="B90" t="s">
        <v>52</v>
      </c>
      <c r="C90" s="69" t="s">
        <v>282</v>
      </c>
      <c r="D90" s="13">
        <v>0.15618055555555554</v>
      </c>
      <c r="E90" s="14">
        <v>0.15618055555555554</v>
      </c>
      <c r="F90" s="16">
        <v>55.54</v>
      </c>
      <c r="G90" s="9"/>
      <c r="H90" s="70" t="s">
        <v>263</v>
      </c>
      <c r="I90" s="12" t="s">
        <v>16</v>
      </c>
      <c r="J90" s="12">
        <v>29</v>
      </c>
    </row>
    <row r="91" spans="1:10" s="67" customFormat="1" ht="12.75">
      <c r="A91" s="68" t="s">
        <v>188</v>
      </c>
      <c r="B91" t="s">
        <v>52</v>
      </c>
      <c r="C91" s="69" t="s">
        <v>283</v>
      </c>
      <c r="D91" s="13">
        <v>0.17140046296296296</v>
      </c>
      <c r="E91" s="14">
        <v>0.1708005613425926</v>
      </c>
      <c r="F91" s="16">
        <v>55.05</v>
      </c>
      <c r="G91" s="9"/>
      <c r="H91" s="70" t="s">
        <v>263</v>
      </c>
      <c r="I91" s="23" t="s">
        <v>45</v>
      </c>
      <c r="J91" s="23">
        <v>32</v>
      </c>
    </row>
    <row r="92" spans="1:10" s="67" customFormat="1" ht="12.75">
      <c r="A92" s="68" t="s">
        <v>188</v>
      </c>
      <c r="B92" t="s">
        <v>52</v>
      </c>
      <c r="C92" s="69" t="s">
        <v>284</v>
      </c>
      <c r="D92" s="13">
        <v>0.16126157407407407</v>
      </c>
      <c r="E92" s="14">
        <v>0.16126157407407407</v>
      </c>
      <c r="F92" s="16">
        <v>53.79</v>
      </c>
      <c r="G92" s="17"/>
      <c r="H92" s="70" t="s">
        <v>263</v>
      </c>
      <c r="I92" s="12" t="s">
        <v>16</v>
      </c>
      <c r="J92" s="12">
        <v>31</v>
      </c>
    </row>
    <row r="93" spans="1:10" s="67" customFormat="1" ht="12.75">
      <c r="A93" s="68" t="s">
        <v>188</v>
      </c>
      <c r="B93" t="s">
        <v>52</v>
      </c>
      <c r="C93" s="69" t="s">
        <v>285</v>
      </c>
      <c r="D93" s="13">
        <v>0.17520833333333333</v>
      </c>
      <c r="E93" s="14">
        <v>0.17513825</v>
      </c>
      <c r="F93" s="16">
        <v>53.69</v>
      </c>
      <c r="G93" s="9"/>
      <c r="H93" s="70" t="s">
        <v>263</v>
      </c>
      <c r="I93" s="23" t="s">
        <v>45</v>
      </c>
      <c r="J93" s="23">
        <v>30</v>
      </c>
    </row>
    <row r="94" spans="1:10" s="67" customFormat="1" ht="12.75">
      <c r="A94" s="68" t="s">
        <v>188</v>
      </c>
      <c r="B94" t="s">
        <v>52</v>
      </c>
      <c r="C94" s="69" t="s">
        <v>286</v>
      </c>
      <c r="D94" s="13">
        <v>0.18219907407407407</v>
      </c>
      <c r="E94" s="14">
        <v>0.16319571064814814</v>
      </c>
      <c r="F94" s="16">
        <v>53.15</v>
      </c>
      <c r="G94" s="17"/>
      <c r="H94" s="70" t="s">
        <v>263</v>
      </c>
      <c r="I94" s="12" t="s">
        <v>16</v>
      </c>
      <c r="J94" s="12">
        <v>50</v>
      </c>
    </row>
    <row r="95" spans="1:10" s="67" customFormat="1" ht="12.75">
      <c r="A95" s="68" t="s">
        <v>188</v>
      </c>
      <c r="B95" t="s">
        <v>52</v>
      </c>
      <c r="C95" s="69" t="s">
        <v>287</v>
      </c>
      <c r="D95" s="13">
        <v>0.1786574074074074</v>
      </c>
      <c r="E95" s="14">
        <v>0.1786574074074074</v>
      </c>
      <c r="F95" s="16">
        <v>52.63</v>
      </c>
      <c r="G95" s="17"/>
      <c r="H95" s="70" t="s">
        <v>263</v>
      </c>
      <c r="I95" s="12" t="s">
        <v>45</v>
      </c>
      <c r="J95" s="12">
        <v>27</v>
      </c>
    </row>
    <row r="96" spans="1:10" s="67" customFormat="1" ht="12.75">
      <c r="A96" s="68" t="s">
        <v>188</v>
      </c>
      <c r="B96" t="s">
        <v>52</v>
      </c>
      <c r="C96" s="69" t="s">
        <v>288</v>
      </c>
      <c r="D96" s="13">
        <v>0.18385416666666665</v>
      </c>
      <c r="E96" s="14">
        <v>0.18385416666666665</v>
      </c>
      <c r="F96" s="16">
        <v>51.14</v>
      </c>
      <c r="G96" s="17"/>
      <c r="H96" s="70" t="s">
        <v>263</v>
      </c>
      <c r="I96" s="12" t="s">
        <v>45</v>
      </c>
      <c r="J96" s="12">
        <v>22</v>
      </c>
    </row>
    <row r="97" spans="1:10" s="67" customFormat="1" ht="12.75">
      <c r="A97" s="68" t="s">
        <v>188</v>
      </c>
      <c r="B97" t="s">
        <v>52</v>
      </c>
      <c r="C97" s="69" t="s">
        <v>289</v>
      </c>
      <c r="D97" s="13">
        <v>0.1878472222222222</v>
      </c>
      <c r="E97" s="14">
        <v>0.1877720833333333</v>
      </c>
      <c r="F97" s="16">
        <v>50.08</v>
      </c>
      <c r="G97" s="17"/>
      <c r="H97" s="70" t="s">
        <v>263</v>
      </c>
      <c r="I97" s="71" t="s">
        <v>45</v>
      </c>
      <c r="J97" s="71">
        <v>30</v>
      </c>
    </row>
    <row r="98" spans="1:10" s="67" customFormat="1" ht="12.75">
      <c r="A98" s="68" t="s">
        <v>188</v>
      </c>
      <c r="B98" s="19" t="s">
        <v>52</v>
      </c>
      <c r="C98" s="69" t="s">
        <v>290</v>
      </c>
      <c r="D98" s="13">
        <v>0.19337962962962962</v>
      </c>
      <c r="E98" s="14">
        <v>0.17787058333333333</v>
      </c>
      <c r="F98" s="16">
        <v>48.77</v>
      </c>
      <c r="G98" s="9"/>
      <c r="H98" s="70" t="s">
        <v>263</v>
      </c>
      <c r="I98" s="12" t="s">
        <v>16</v>
      </c>
      <c r="J98" s="12">
        <v>47</v>
      </c>
    </row>
    <row r="99" spans="1:10" s="67" customFormat="1" ht="12.75">
      <c r="A99" s="68" t="s">
        <v>188</v>
      </c>
      <c r="B99" s="19" t="s">
        <v>52</v>
      </c>
      <c r="C99" s="69" t="s">
        <v>291</v>
      </c>
      <c r="D99" s="13">
        <v>0.1879398148148148</v>
      </c>
      <c r="E99" s="14">
        <v>0.1879398148148148</v>
      </c>
      <c r="F99" s="16">
        <v>46.15</v>
      </c>
      <c r="G99" s="17"/>
      <c r="H99" s="70" t="s">
        <v>263</v>
      </c>
      <c r="I99" s="12" t="s">
        <v>16</v>
      </c>
      <c r="J99" s="12">
        <v>24</v>
      </c>
    </row>
    <row r="100" spans="1:10" s="67" customFormat="1" ht="12.75">
      <c r="A100" s="68" t="s">
        <v>188</v>
      </c>
      <c r="B100" t="s">
        <v>52</v>
      </c>
      <c r="C100" s="69" t="s">
        <v>292</v>
      </c>
      <c r="D100" s="13">
        <v>0.2049189814814815</v>
      </c>
      <c r="E100" s="14">
        <v>0.1901238310185185</v>
      </c>
      <c r="F100" s="16">
        <v>45.62</v>
      </c>
      <c r="G100" s="17"/>
      <c r="H100" s="70" t="s">
        <v>263</v>
      </c>
      <c r="I100" s="12" t="s">
        <v>16</v>
      </c>
      <c r="J100" s="12">
        <v>46</v>
      </c>
    </row>
    <row r="101" spans="1:10" s="67" customFormat="1" ht="12.75">
      <c r="A101" s="68" t="s">
        <v>188</v>
      </c>
      <c r="B101" s="19" t="s">
        <v>52</v>
      </c>
      <c r="C101" s="69" t="s">
        <v>293</v>
      </c>
      <c r="D101" s="13">
        <v>0.19265046296296295</v>
      </c>
      <c r="E101" s="14">
        <v>0.19265046296296295</v>
      </c>
      <c r="F101" s="16">
        <v>45.02</v>
      </c>
      <c r="G101" s="9"/>
      <c r="H101" s="70" t="s">
        <v>263</v>
      </c>
      <c r="I101" s="12" t="s">
        <v>16</v>
      </c>
      <c r="J101" s="12">
        <v>35</v>
      </c>
    </row>
    <row r="102" spans="1:10" s="67" customFormat="1" ht="12.75">
      <c r="A102" s="68" t="s">
        <v>188</v>
      </c>
      <c r="B102" s="11" t="s">
        <v>154</v>
      </c>
      <c r="C102" s="69" t="s">
        <v>294</v>
      </c>
      <c r="D102" s="13">
        <v>0.13017361111111111</v>
      </c>
      <c r="E102" s="14">
        <v>0.12599503819444444</v>
      </c>
      <c r="F102" s="16">
        <v>68.85</v>
      </c>
      <c r="G102" s="17">
        <v>270.26</v>
      </c>
      <c r="H102" s="70" t="s">
        <v>187</v>
      </c>
      <c r="I102" s="23" t="s">
        <v>16</v>
      </c>
      <c r="J102" s="23">
        <v>41</v>
      </c>
    </row>
    <row r="103" spans="1:10" s="67" customFormat="1" ht="12.75">
      <c r="A103" s="68" t="s">
        <v>188</v>
      </c>
      <c r="B103" t="s">
        <v>154</v>
      </c>
      <c r="C103" s="69" t="s">
        <v>295</v>
      </c>
      <c r="D103" s="13">
        <v>0.12788194444444445</v>
      </c>
      <c r="E103" s="14">
        <v>0.12788194444444445</v>
      </c>
      <c r="F103" s="16">
        <v>67.83</v>
      </c>
      <c r="G103" s="9"/>
      <c r="H103" s="70" t="s">
        <v>187</v>
      </c>
      <c r="I103" s="23" t="s">
        <v>16</v>
      </c>
      <c r="J103" s="23">
        <v>34</v>
      </c>
    </row>
    <row r="104" spans="1:10" s="67" customFormat="1" ht="12.75">
      <c r="A104" s="68" t="s">
        <v>188</v>
      </c>
      <c r="B104" s="11" t="s">
        <v>154</v>
      </c>
      <c r="C104" s="69" t="s">
        <v>296</v>
      </c>
      <c r="D104" s="13">
        <v>0.1682523148148148</v>
      </c>
      <c r="E104" s="14">
        <v>0.14065893518518519</v>
      </c>
      <c r="F104" s="16">
        <v>66.85</v>
      </c>
      <c r="G104" s="9"/>
      <c r="H104" s="70" t="s">
        <v>187</v>
      </c>
      <c r="I104" s="23" t="s">
        <v>45</v>
      </c>
      <c r="J104" s="23">
        <v>51</v>
      </c>
    </row>
    <row r="105" spans="1:10" s="67" customFormat="1" ht="12.75">
      <c r="A105" s="68" t="s">
        <v>188</v>
      </c>
      <c r="B105" s="19" t="s">
        <v>154</v>
      </c>
      <c r="C105" s="69" t="s">
        <v>297</v>
      </c>
      <c r="D105" s="13">
        <v>0.12998842592592594</v>
      </c>
      <c r="E105" s="14">
        <v>0.12998842592592594</v>
      </c>
      <c r="F105" s="16">
        <v>66.73</v>
      </c>
      <c r="G105" s="9"/>
      <c r="H105" s="70" t="s">
        <v>187</v>
      </c>
      <c r="I105" s="12" t="s">
        <v>16</v>
      </c>
      <c r="J105" s="12">
        <v>25</v>
      </c>
    </row>
    <row r="106" spans="1:10" s="67" customFormat="1" ht="12.75">
      <c r="A106" s="68" t="s">
        <v>188</v>
      </c>
      <c r="B106" t="s">
        <v>154</v>
      </c>
      <c r="C106" s="69" t="s">
        <v>298</v>
      </c>
      <c r="D106" s="13">
        <v>0.14791666666666667</v>
      </c>
      <c r="E106" s="14">
        <v>0.13248895833333335</v>
      </c>
      <c r="F106" s="16">
        <v>65.47</v>
      </c>
      <c r="G106" s="9"/>
      <c r="H106" s="70" t="s">
        <v>187</v>
      </c>
      <c r="I106" s="12" t="s">
        <v>16</v>
      </c>
      <c r="J106" s="12">
        <v>50</v>
      </c>
    </row>
    <row r="107" spans="1:10" s="67" customFormat="1" ht="12.75">
      <c r="A107" s="68" t="s">
        <v>188</v>
      </c>
      <c r="B107" s="19" t="s">
        <v>154</v>
      </c>
      <c r="C107" s="69" t="s">
        <v>299</v>
      </c>
      <c r="D107" s="13">
        <v>0.15074074074074076</v>
      </c>
      <c r="E107" s="14">
        <v>0.15074074074074076</v>
      </c>
      <c r="F107" s="16">
        <v>62.38</v>
      </c>
      <c r="G107" s="9"/>
      <c r="H107" s="70" t="s">
        <v>187</v>
      </c>
      <c r="I107" s="12" t="s">
        <v>45</v>
      </c>
      <c r="J107" s="12">
        <v>24</v>
      </c>
    </row>
    <row r="108" spans="1:10" s="67" customFormat="1" ht="12.75">
      <c r="A108" s="68" t="s">
        <v>188</v>
      </c>
      <c r="B108" s="22" t="s">
        <v>154</v>
      </c>
      <c r="C108" s="69" t="s">
        <v>300</v>
      </c>
      <c r="D108" s="13">
        <v>0.15574074074074074</v>
      </c>
      <c r="E108" s="14">
        <v>0.14574218518518517</v>
      </c>
      <c r="F108" s="16">
        <v>59.52</v>
      </c>
      <c r="G108"/>
      <c r="H108" s="70" t="s">
        <v>187</v>
      </c>
      <c r="I108" s="12" t="s">
        <v>16</v>
      </c>
      <c r="J108" s="12">
        <v>45</v>
      </c>
    </row>
    <row r="109" spans="1:10" s="67" customFormat="1" ht="12.75">
      <c r="A109" s="68" t="s">
        <v>188</v>
      </c>
      <c r="B109" t="s">
        <v>154</v>
      </c>
      <c r="C109" s="69" t="s">
        <v>301</v>
      </c>
      <c r="D109" s="13">
        <v>0.15057870370370371</v>
      </c>
      <c r="E109" s="14">
        <v>0.15057870370370371</v>
      </c>
      <c r="F109" s="16">
        <v>57.6</v>
      </c>
      <c r="G109" s="17"/>
      <c r="H109" s="70" t="s">
        <v>187</v>
      </c>
      <c r="I109" s="23" t="s">
        <v>16</v>
      </c>
      <c r="J109" s="23">
        <v>26</v>
      </c>
    </row>
    <row r="110" spans="1:10" s="67" customFormat="1" ht="12.75">
      <c r="A110" s="68" t="s">
        <v>188</v>
      </c>
      <c r="B110" t="s">
        <v>154</v>
      </c>
      <c r="C110" s="69" t="s">
        <v>302</v>
      </c>
      <c r="D110" s="13">
        <v>0.16481481481481483</v>
      </c>
      <c r="E110" s="14">
        <v>0.15291518518518518</v>
      </c>
      <c r="F110" s="16">
        <v>56.72</v>
      </c>
      <c r="G110"/>
      <c r="H110" s="70" t="s">
        <v>187</v>
      </c>
      <c r="I110" s="12" t="s">
        <v>16</v>
      </c>
      <c r="J110" s="12">
        <v>46</v>
      </c>
    </row>
    <row r="111" spans="1:10" s="67" customFormat="1" ht="12.75">
      <c r="A111" s="68" t="s">
        <v>188</v>
      </c>
      <c r="B111" s="11" t="s">
        <v>154</v>
      </c>
      <c r="C111" s="69" t="s">
        <v>303</v>
      </c>
      <c r="D111" s="13">
        <v>0.17349537037037036</v>
      </c>
      <c r="E111" s="14">
        <v>0.17240234953703704</v>
      </c>
      <c r="F111" s="16">
        <v>54.54</v>
      </c>
      <c r="G111" s="30"/>
      <c r="H111" s="70" t="s">
        <v>187</v>
      </c>
      <c r="I111" s="23" t="s">
        <v>45</v>
      </c>
      <c r="J111" s="23">
        <v>33</v>
      </c>
    </row>
    <row r="112" spans="1:10" s="67" customFormat="1" ht="12.75">
      <c r="A112" s="68" t="s">
        <v>188</v>
      </c>
      <c r="B112" s="11" t="s">
        <v>154</v>
      </c>
      <c r="C112" s="69" t="s">
        <v>304</v>
      </c>
      <c r="D112" s="13">
        <v>0.1629050925925926</v>
      </c>
      <c r="E112" s="14">
        <v>0.16225347222222222</v>
      </c>
      <c r="F112" s="16">
        <v>53.46</v>
      </c>
      <c r="G112" s="9"/>
      <c r="H112" s="70" t="s">
        <v>187</v>
      </c>
      <c r="I112" s="12" t="s">
        <v>16</v>
      </c>
      <c r="J112" s="12">
        <v>37</v>
      </c>
    </row>
    <row r="113" spans="1:10" s="67" customFormat="1" ht="12.75">
      <c r="A113" s="68" t="s">
        <v>188</v>
      </c>
      <c r="B113" s="11" t="s">
        <v>154</v>
      </c>
      <c r="C113" s="69" t="s">
        <v>305</v>
      </c>
      <c r="D113" s="13">
        <v>0.16744212962962965</v>
      </c>
      <c r="E113" s="14">
        <v>0.16744212962962965</v>
      </c>
      <c r="F113" s="16">
        <v>51.8</v>
      </c>
      <c r="G113" s="9"/>
      <c r="H113" s="70" t="s">
        <v>187</v>
      </c>
      <c r="I113" s="12" t="s">
        <v>16</v>
      </c>
      <c r="J113" s="12">
        <v>35</v>
      </c>
    </row>
    <row r="114" spans="1:10" s="67" customFormat="1" ht="12.75">
      <c r="A114" s="68" t="s">
        <v>188</v>
      </c>
      <c r="B114" s="11" t="s">
        <v>154</v>
      </c>
      <c r="C114" s="69" t="s">
        <v>306</v>
      </c>
      <c r="D114" s="13">
        <v>0.18574074074074073</v>
      </c>
      <c r="E114" s="14">
        <v>0.1821745185185185</v>
      </c>
      <c r="F114" s="16">
        <v>51.62</v>
      </c>
      <c r="G114" s="9"/>
      <c r="H114" s="70" t="s">
        <v>187</v>
      </c>
      <c r="I114" s="23" t="s">
        <v>45</v>
      </c>
      <c r="J114" s="23">
        <v>36</v>
      </c>
    </row>
    <row r="115" spans="1:10" s="67" customFormat="1" ht="12.75">
      <c r="A115" s="68" t="s">
        <v>188</v>
      </c>
      <c r="B115" s="22" t="s">
        <v>154</v>
      </c>
      <c r="C115" s="69" t="s">
        <v>307</v>
      </c>
      <c r="D115" s="13">
        <v>0.19136574074074075</v>
      </c>
      <c r="E115" s="14">
        <v>0.16834444212962965</v>
      </c>
      <c r="F115" s="16">
        <v>51.52</v>
      </c>
      <c r="G115" s="17"/>
      <c r="H115" s="70" t="s">
        <v>187</v>
      </c>
      <c r="I115" s="12" t="s">
        <v>16</v>
      </c>
      <c r="J115" s="12">
        <v>52</v>
      </c>
    </row>
    <row r="116" spans="1:10" s="67" customFormat="1" ht="12.75">
      <c r="A116" s="68" t="s">
        <v>188</v>
      </c>
      <c r="B116" s="11" t="s">
        <v>154</v>
      </c>
      <c r="C116" s="69" t="s">
        <v>308</v>
      </c>
      <c r="D116" s="13">
        <v>0.2</v>
      </c>
      <c r="E116" s="14">
        <v>0.17274</v>
      </c>
      <c r="F116" s="16">
        <v>50.21</v>
      </c>
      <c r="G116" s="9"/>
      <c r="H116" s="70" t="s">
        <v>187</v>
      </c>
      <c r="I116" s="12" t="s">
        <v>16</v>
      </c>
      <c r="J116" s="12">
        <v>54</v>
      </c>
    </row>
    <row r="117" spans="1:10" s="67" customFormat="1" ht="12.75">
      <c r="A117" s="68" t="s">
        <v>188</v>
      </c>
      <c r="B117" s="22" t="s">
        <v>154</v>
      </c>
      <c r="C117" s="69" t="s">
        <v>309</v>
      </c>
      <c r="D117" s="13">
        <v>0.173125</v>
      </c>
      <c r="E117" s="14">
        <v>0.173125</v>
      </c>
      <c r="F117" s="16">
        <v>50.1</v>
      </c>
      <c r="G117" s="17"/>
      <c r="H117" s="70" t="s">
        <v>187</v>
      </c>
      <c r="I117" s="12" t="s">
        <v>16</v>
      </c>
      <c r="J117" s="12">
        <v>26</v>
      </c>
    </row>
    <row r="118" spans="1:10" s="67" customFormat="1" ht="12.75">
      <c r="A118" s="68" t="s">
        <v>188</v>
      </c>
      <c r="B118" t="s">
        <v>154</v>
      </c>
      <c r="C118" s="69" t="s">
        <v>310</v>
      </c>
      <c r="D118" s="13">
        <v>0.17868055555555554</v>
      </c>
      <c r="E118" s="14">
        <v>0.17582166666666665</v>
      </c>
      <c r="F118" s="16">
        <v>49.33</v>
      </c>
      <c r="G118"/>
      <c r="H118" s="70" t="s">
        <v>187</v>
      </c>
      <c r="I118" s="23" t="s">
        <v>16</v>
      </c>
      <c r="J118" s="23">
        <v>39</v>
      </c>
    </row>
    <row r="119" spans="1:10" s="67" customFormat="1" ht="12.75">
      <c r="A119" s="68" t="s">
        <v>188</v>
      </c>
      <c r="B119" s="11" t="s">
        <v>154</v>
      </c>
      <c r="C119" s="69" t="s">
        <v>311</v>
      </c>
      <c r="D119" s="13">
        <v>0.1986111111111111</v>
      </c>
      <c r="E119" s="14">
        <v>0.19082555555555555</v>
      </c>
      <c r="F119" s="16">
        <v>49.28</v>
      </c>
      <c r="G119" s="17"/>
      <c r="H119" s="70" t="s">
        <v>187</v>
      </c>
      <c r="I119" s="23" t="s">
        <v>45</v>
      </c>
      <c r="J119" s="23">
        <v>39</v>
      </c>
    </row>
    <row r="120" spans="1:10" s="67" customFormat="1" ht="12.75">
      <c r="A120" s="68" t="s">
        <v>188</v>
      </c>
      <c r="B120" t="s">
        <v>154</v>
      </c>
      <c r="C120" s="69" t="s">
        <v>312</v>
      </c>
      <c r="D120" s="13">
        <v>0.2061111111111111</v>
      </c>
      <c r="E120" s="14">
        <v>0.17801816666666667</v>
      </c>
      <c r="F120" s="16">
        <v>48.72</v>
      </c>
      <c r="G120" s="9"/>
      <c r="H120" s="70" t="s">
        <v>187</v>
      </c>
      <c r="I120" s="23" t="s">
        <v>16</v>
      </c>
      <c r="J120" s="23">
        <v>54</v>
      </c>
    </row>
    <row r="121" spans="1:10" s="67" customFormat="1" ht="12.75">
      <c r="A121" s="68" t="s">
        <v>188</v>
      </c>
      <c r="B121" t="s">
        <v>154</v>
      </c>
      <c r="C121" s="69" t="s">
        <v>313</v>
      </c>
      <c r="D121" s="13">
        <v>0.22755787037037037</v>
      </c>
      <c r="E121" s="14">
        <v>0.20382358449074076</v>
      </c>
      <c r="F121" s="16">
        <v>42.56</v>
      </c>
      <c r="G121" s="17"/>
      <c r="H121" s="70" t="s">
        <v>187</v>
      </c>
      <c r="I121" s="12" t="s">
        <v>16</v>
      </c>
      <c r="J121" s="12">
        <v>50</v>
      </c>
    </row>
    <row r="122" spans="1:10" s="67" customFormat="1" ht="12.75">
      <c r="A122" s="68" t="s">
        <v>188</v>
      </c>
      <c r="B122" s="11" t="s">
        <v>154</v>
      </c>
      <c r="C122" s="69" t="s">
        <v>314</v>
      </c>
      <c r="D122" s="13">
        <v>0.22778935185185187</v>
      </c>
      <c r="E122" s="14">
        <v>0.22778935185185187</v>
      </c>
      <c r="F122" s="16">
        <v>38.08</v>
      </c>
      <c r="G122"/>
      <c r="H122" s="70" t="s">
        <v>187</v>
      </c>
      <c r="I122" s="23" t="s">
        <v>16</v>
      </c>
      <c r="J122" s="23">
        <v>24</v>
      </c>
    </row>
    <row r="123" spans="1:10" s="67" customFormat="1" ht="12.75">
      <c r="A123" s="68" t="s">
        <v>188</v>
      </c>
      <c r="B123" t="s">
        <v>315</v>
      </c>
      <c r="C123" s="69" t="s">
        <v>316</v>
      </c>
      <c r="D123" s="13">
        <v>0.12497685185185185</v>
      </c>
      <c r="E123" s="14">
        <v>0.11595352314814815</v>
      </c>
      <c r="F123" s="16">
        <v>74.81</v>
      </c>
      <c r="G123" s="17">
        <v>263.41</v>
      </c>
      <c r="H123" s="70" t="s">
        <v>187</v>
      </c>
      <c r="I123" s="12" t="s">
        <v>16</v>
      </c>
      <c r="J123" s="12">
        <v>46</v>
      </c>
    </row>
    <row r="124" spans="1:10" s="67" customFormat="1" ht="12.75">
      <c r="A124" s="68" t="s">
        <v>188</v>
      </c>
      <c r="B124" t="s">
        <v>315</v>
      </c>
      <c r="C124" s="69" t="s">
        <v>317</v>
      </c>
      <c r="D124" s="13">
        <v>0.1434837962962963</v>
      </c>
      <c r="E124" s="14">
        <v>0.1227647361111111</v>
      </c>
      <c r="F124" s="16">
        <v>70.66</v>
      </c>
      <c r="G124" s="17"/>
      <c r="H124" s="70" t="s">
        <v>187</v>
      </c>
      <c r="I124" s="12" t="s">
        <v>16</v>
      </c>
      <c r="J124" s="12">
        <v>55</v>
      </c>
    </row>
    <row r="125" spans="1:10" s="67" customFormat="1" ht="12.75">
      <c r="A125" s="68" t="s">
        <v>188</v>
      </c>
      <c r="B125" t="s">
        <v>315</v>
      </c>
      <c r="C125" s="69" t="s">
        <v>318</v>
      </c>
      <c r="D125" s="13">
        <v>0.14778935185185185</v>
      </c>
      <c r="E125" s="14">
        <v>0.14645924768518517</v>
      </c>
      <c r="F125" s="16">
        <v>59.22</v>
      </c>
      <c r="G125" s="17"/>
      <c r="H125" s="70" t="s">
        <v>187</v>
      </c>
      <c r="I125" s="12" t="s">
        <v>16</v>
      </c>
      <c r="J125" s="12">
        <v>38</v>
      </c>
    </row>
    <row r="126" spans="1:10" s="67" customFormat="1" ht="12.75">
      <c r="A126" s="68" t="s">
        <v>188</v>
      </c>
      <c r="B126" t="s">
        <v>315</v>
      </c>
      <c r="C126" s="69" t="s">
        <v>319</v>
      </c>
      <c r="D126" s="13">
        <v>0.15921296296296297</v>
      </c>
      <c r="E126" s="14">
        <v>0.14771778703703703</v>
      </c>
      <c r="F126" s="16">
        <v>58.72</v>
      </c>
      <c r="G126" s="9"/>
      <c r="H126" s="70" t="s">
        <v>187</v>
      </c>
      <c r="I126" s="12" t="s">
        <v>16</v>
      </c>
      <c r="J126" s="12">
        <v>46</v>
      </c>
    </row>
    <row r="127" spans="1:10" s="67" customFormat="1" ht="12.75">
      <c r="A127" s="68" t="s">
        <v>188</v>
      </c>
      <c r="B127" s="11" t="s">
        <v>315</v>
      </c>
      <c r="C127" s="69" t="s">
        <v>320</v>
      </c>
      <c r="D127" s="13">
        <v>0.18385416666666665</v>
      </c>
      <c r="E127" s="14">
        <v>0.16026567708333334</v>
      </c>
      <c r="F127" s="16">
        <v>54.12</v>
      </c>
      <c r="G127"/>
      <c r="H127" s="70" t="s">
        <v>187</v>
      </c>
      <c r="I127" s="23" t="s">
        <v>16</v>
      </c>
      <c r="J127" s="23">
        <v>53</v>
      </c>
    </row>
    <row r="128" spans="1:10" s="67" customFormat="1" ht="12.75">
      <c r="A128" s="68" t="s">
        <v>188</v>
      </c>
      <c r="B128" t="s">
        <v>315</v>
      </c>
      <c r="C128" s="69" t="s">
        <v>321</v>
      </c>
      <c r="D128" s="13">
        <v>0.18234953703703705</v>
      </c>
      <c r="E128" s="14">
        <v>0.1618716840277778</v>
      </c>
      <c r="F128" s="16">
        <v>53.59</v>
      </c>
      <c r="G128" s="17"/>
      <c r="H128" s="70" t="s">
        <v>187</v>
      </c>
      <c r="I128" s="1" t="s">
        <v>16</v>
      </c>
      <c r="J128" s="1">
        <v>51</v>
      </c>
    </row>
    <row r="129" spans="1:10" s="67" customFormat="1" ht="12.75">
      <c r="A129" s="68" t="s">
        <v>188</v>
      </c>
      <c r="B129" t="s">
        <v>322</v>
      </c>
      <c r="C129" s="69" t="s">
        <v>323</v>
      </c>
      <c r="D129" s="13">
        <v>0.11721064814814815</v>
      </c>
      <c r="E129" s="14">
        <v>0.11063513078703703</v>
      </c>
      <c r="F129" s="16">
        <v>78.4</v>
      </c>
      <c r="G129" s="17">
        <v>221.05</v>
      </c>
      <c r="H129" s="70" t="s">
        <v>257</v>
      </c>
      <c r="I129" s="12" t="s">
        <v>16</v>
      </c>
      <c r="J129">
        <v>44</v>
      </c>
    </row>
    <row r="130" spans="1:10" s="67" customFormat="1" ht="12.75">
      <c r="A130" s="68" t="s">
        <v>188</v>
      </c>
      <c r="B130" t="s">
        <v>322</v>
      </c>
      <c r="C130" s="69" t="s">
        <v>324</v>
      </c>
      <c r="D130" s="13">
        <v>0.1956597222222222</v>
      </c>
      <c r="E130" s="14">
        <v>0.16271062499999997</v>
      </c>
      <c r="F130" s="16">
        <v>53.31</v>
      </c>
      <c r="G130" s="17"/>
      <c r="H130" s="70" t="s">
        <v>257</v>
      </c>
      <c r="I130" s="12" t="s">
        <v>16</v>
      </c>
      <c r="J130">
        <v>58</v>
      </c>
    </row>
    <row r="131" spans="1:10" s="67" customFormat="1" ht="12.75">
      <c r="A131" s="68" t="s">
        <v>188</v>
      </c>
      <c r="B131" t="s">
        <v>322</v>
      </c>
      <c r="C131" s="69" t="s">
        <v>325</v>
      </c>
      <c r="D131" s="13">
        <v>0.2262384259259259</v>
      </c>
      <c r="E131" s="14">
        <v>0.1842033263888889</v>
      </c>
      <c r="F131" s="16">
        <v>51.05</v>
      </c>
      <c r="G131" s="17"/>
      <c r="H131" s="70" t="s">
        <v>257</v>
      </c>
      <c r="I131" s="12" t="s">
        <v>45</v>
      </c>
      <c r="J131">
        <v>53</v>
      </c>
    </row>
    <row r="132" spans="1:10" s="67" customFormat="1" ht="12.75">
      <c r="A132" s="68" t="s">
        <v>188</v>
      </c>
      <c r="B132" t="s">
        <v>322</v>
      </c>
      <c r="C132" s="69" t="s">
        <v>326</v>
      </c>
      <c r="D132" s="13">
        <v>0.25188657407407405</v>
      </c>
      <c r="E132" s="14">
        <v>0.2455642210648148</v>
      </c>
      <c r="F132" s="16">
        <v>38.29</v>
      </c>
      <c r="G132" s="17"/>
      <c r="H132" s="70" t="s">
        <v>257</v>
      </c>
      <c r="I132" s="12" t="s">
        <v>45</v>
      </c>
      <c r="J132">
        <v>37</v>
      </c>
    </row>
    <row r="133" spans="1:10" s="67" customFormat="1" ht="12.75">
      <c r="A133" s="68" t="s">
        <v>188</v>
      </c>
      <c r="B133" t="s">
        <v>160</v>
      </c>
      <c r="C133" s="69" t="s">
        <v>327</v>
      </c>
      <c r="D133" s="13">
        <v>0.14997685185185186</v>
      </c>
      <c r="E133" s="14">
        <v>0.14034833796296298</v>
      </c>
      <c r="F133" s="16">
        <v>61.8</v>
      </c>
      <c r="G133" s="17">
        <v>174.2</v>
      </c>
      <c r="H133" s="70" t="s">
        <v>263</v>
      </c>
      <c r="I133" s="12" t="s">
        <v>16</v>
      </c>
      <c r="J133" s="12">
        <v>45</v>
      </c>
    </row>
    <row r="134" spans="1:10" s="67" customFormat="1" ht="12.75">
      <c r="A134" s="68" t="s">
        <v>188</v>
      </c>
      <c r="B134" t="s">
        <v>160</v>
      </c>
      <c r="C134" s="69" t="s">
        <v>328</v>
      </c>
      <c r="D134" s="13">
        <v>0.15515046296296295</v>
      </c>
      <c r="E134" s="14">
        <v>0.1536299884259259</v>
      </c>
      <c r="F134" s="16">
        <v>61.21</v>
      </c>
      <c r="G134" s="17"/>
      <c r="H134" s="70" t="s">
        <v>263</v>
      </c>
      <c r="I134" s="12" t="s">
        <v>45</v>
      </c>
      <c r="J134" s="12">
        <v>34</v>
      </c>
    </row>
    <row r="135" spans="1:10" s="67" customFormat="1" ht="12.75">
      <c r="A135" s="68" t="s">
        <v>188</v>
      </c>
      <c r="B135" t="s">
        <v>160</v>
      </c>
      <c r="C135" s="69" t="s">
        <v>329</v>
      </c>
      <c r="D135" s="13">
        <v>0.18633101851851852</v>
      </c>
      <c r="E135" s="14">
        <v>0.18370375115740742</v>
      </c>
      <c r="F135" s="16">
        <v>51.19</v>
      </c>
      <c r="G135" s="17"/>
      <c r="H135" s="70" t="s">
        <v>263</v>
      </c>
      <c r="I135" s="12" t="s">
        <v>45</v>
      </c>
      <c r="J135" s="12">
        <v>35</v>
      </c>
    </row>
    <row r="136" spans="1:10" s="67" customFormat="1" ht="11.25">
      <c r="A136" s="60"/>
      <c r="B136" s="60"/>
      <c r="C136" s="61"/>
      <c r="D136" s="62"/>
      <c r="E136" s="63"/>
      <c r="F136" s="64"/>
      <c r="G136" s="65"/>
      <c r="H136" s="66"/>
      <c r="I136" s="66"/>
      <c r="J136" s="66"/>
    </row>
    <row r="137" spans="1:10" s="67" customFormat="1" ht="11.25">
      <c r="A137" s="60"/>
      <c r="B137" s="60"/>
      <c r="C137" s="61"/>
      <c r="D137" s="62"/>
      <c r="E137" s="63"/>
      <c r="F137" s="64"/>
      <c r="G137" s="65"/>
      <c r="H137" s="66"/>
      <c r="I137" s="66"/>
      <c r="J137" s="66"/>
    </row>
    <row r="138" spans="1:10" s="67" customFormat="1" ht="12.75">
      <c r="A138" s="68" t="s">
        <v>330</v>
      </c>
      <c r="B138" s="72" t="s">
        <v>13</v>
      </c>
      <c r="C138" s="69" t="s">
        <v>214</v>
      </c>
      <c r="D138" s="73">
        <v>0.11195601851851851</v>
      </c>
      <c r="E138" s="74">
        <v>0.10932505208333333</v>
      </c>
      <c r="F138" s="75">
        <v>80.56</v>
      </c>
      <c r="G138" s="76">
        <v>317.5</v>
      </c>
      <c r="H138" s="70" t="s">
        <v>187</v>
      </c>
      <c r="I138" s="77" t="s">
        <v>16</v>
      </c>
      <c r="J138" s="77">
        <v>41</v>
      </c>
    </row>
    <row r="139" spans="1:10" s="67" customFormat="1" ht="12.75">
      <c r="A139" s="68" t="s">
        <v>331</v>
      </c>
      <c r="B139" s="72" t="s">
        <v>13</v>
      </c>
      <c r="C139" s="69" t="s">
        <v>332</v>
      </c>
      <c r="D139" s="73" t="s">
        <v>333</v>
      </c>
      <c r="E139" s="74">
        <v>0.1099379976851852</v>
      </c>
      <c r="F139" s="75">
        <v>80.11</v>
      </c>
      <c r="G139" s="78"/>
      <c r="H139" s="70" t="s">
        <v>187</v>
      </c>
      <c r="I139" s="79" t="s">
        <v>16</v>
      </c>
      <c r="J139" s="79">
        <v>40</v>
      </c>
    </row>
    <row r="140" spans="1:10" s="67" customFormat="1" ht="12.75">
      <c r="A140" s="68" t="s">
        <v>331</v>
      </c>
      <c r="B140" s="72" t="s">
        <v>13</v>
      </c>
      <c r="C140" s="69" t="s">
        <v>334</v>
      </c>
      <c r="D140" s="73">
        <v>0.11186342592592592</v>
      </c>
      <c r="E140" s="74">
        <v>0.11186342592592592</v>
      </c>
      <c r="F140" s="75">
        <v>78.73</v>
      </c>
      <c r="G140" s="78"/>
      <c r="H140" s="70" t="s">
        <v>187</v>
      </c>
      <c r="I140" s="77" t="s">
        <v>16</v>
      </c>
      <c r="J140" s="77">
        <v>34</v>
      </c>
    </row>
    <row r="141" spans="1:10" s="67" customFormat="1" ht="12.75">
      <c r="A141" s="68" t="s">
        <v>331</v>
      </c>
      <c r="B141" s="72" t="s">
        <v>13</v>
      </c>
      <c r="C141" s="69" t="s">
        <v>335</v>
      </c>
      <c r="D141" s="73" t="s">
        <v>336</v>
      </c>
      <c r="E141" s="74">
        <v>0.1127662037037037</v>
      </c>
      <c r="F141" s="75">
        <v>78.1</v>
      </c>
      <c r="G141" s="78"/>
      <c r="H141" s="70" t="s">
        <v>187</v>
      </c>
      <c r="I141" s="77" t="s">
        <v>16</v>
      </c>
      <c r="J141" s="77">
        <v>29</v>
      </c>
    </row>
    <row r="142" spans="1:10" s="67" customFormat="1" ht="12.75">
      <c r="A142" s="68" t="s">
        <v>331</v>
      </c>
      <c r="B142" s="72" t="s">
        <v>13</v>
      </c>
      <c r="C142" s="69" t="s">
        <v>337</v>
      </c>
      <c r="D142" s="73" t="s">
        <v>338</v>
      </c>
      <c r="E142" s="74">
        <v>0.11381944444444443</v>
      </c>
      <c r="F142" s="75">
        <v>77.38</v>
      </c>
      <c r="G142" s="78"/>
      <c r="H142" s="70" t="s">
        <v>187</v>
      </c>
      <c r="I142" s="79" t="s">
        <v>16</v>
      </c>
      <c r="J142" s="79">
        <v>31</v>
      </c>
    </row>
    <row r="143" spans="1:10" s="67" customFormat="1" ht="12.75">
      <c r="A143" s="68" t="s">
        <v>331</v>
      </c>
      <c r="B143" s="72" t="s">
        <v>13</v>
      </c>
      <c r="C143" s="69" t="s">
        <v>216</v>
      </c>
      <c r="D143" s="73">
        <v>0.12503472222222223</v>
      </c>
      <c r="E143" s="74">
        <v>0.11415670138888889</v>
      </c>
      <c r="F143" s="75">
        <v>77.15</v>
      </c>
      <c r="G143" s="78"/>
      <c r="H143" s="70" t="s">
        <v>187</v>
      </c>
      <c r="I143" s="77" t="s">
        <v>16</v>
      </c>
      <c r="J143" s="77">
        <v>50</v>
      </c>
    </row>
    <row r="144" spans="1:10" s="67" customFormat="1" ht="12.75">
      <c r="A144" s="68" t="s">
        <v>331</v>
      </c>
      <c r="B144" s="72" t="s">
        <v>13</v>
      </c>
      <c r="C144" s="69" t="s">
        <v>339</v>
      </c>
      <c r="D144" s="73">
        <v>0.12534722222222222</v>
      </c>
      <c r="E144" s="74">
        <v>0.11533197916666667</v>
      </c>
      <c r="F144" s="75">
        <v>76.36</v>
      </c>
      <c r="G144" s="78"/>
      <c r="H144" s="70" t="s">
        <v>187</v>
      </c>
      <c r="I144" s="77" t="s">
        <v>16</v>
      </c>
      <c r="J144" s="77">
        <v>49</v>
      </c>
    </row>
    <row r="145" spans="1:10" s="67" customFormat="1" ht="12.75">
      <c r="A145" s="68" t="s">
        <v>331</v>
      </c>
      <c r="B145" s="72" t="s">
        <v>13</v>
      </c>
      <c r="C145" s="69" t="s">
        <v>217</v>
      </c>
      <c r="D145" s="73" t="s">
        <v>340</v>
      </c>
      <c r="E145" s="74">
        <v>0.11649305555555556</v>
      </c>
      <c r="F145" s="75">
        <v>75.6</v>
      </c>
      <c r="G145" s="78"/>
      <c r="H145" s="70" t="s">
        <v>187</v>
      </c>
      <c r="I145" s="77" t="s">
        <v>16</v>
      </c>
      <c r="J145" s="77">
        <v>23</v>
      </c>
    </row>
    <row r="146" spans="1:10" s="67" customFormat="1" ht="12.75">
      <c r="A146" s="68" t="s">
        <v>331</v>
      </c>
      <c r="B146" s="72" t="s">
        <v>13</v>
      </c>
      <c r="C146" s="69" t="s">
        <v>341</v>
      </c>
      <c r="D146" s="73" t="s">
        <v>342</v>
      </c>
      <c r="E146" s="74">
        <v>0.1166087962962963</v>
      </c>
      <c r="F146" s="75">
        <v>75.53</v>
      </c>
      <c r="G146" s="78"/>
      <c r="H146" s="70" t="s">
        <v>187</v>
      </c>
      <c r="I146" s="79" t="s">
        <v>16</v>
      </c>
      <c r="J146" s="79">
        <v>33</v>
      </c>
    </row>
    <row r="147" spans="1:10" s="67" customFormat="1" ht="12.75">
      <c r="A147" s="68" t="s">
        <v>331</v>
      </c>
      <c r="B147" s="72" t="s">
        <v>13</v>
      </c>
      <c r="C147" s="69" t="s">
        <v>220</v>
      </c>
      <c r="D147" s="73">
        <v>0.11810185185185185</v>
      </c>
      <c r="E147" s="74">
        <v>0.11810185185185185</v>
      </c>
      <c r="F147" s="75">
        <v>74.57</v>
      </c>
      <c r="G147" s="78"/>
      <c r="H147" s="70" t="s">
        <v>187</v>
      </c>
      <c r="I147" s="77" t="s">
        <v>16</v>
      </c>
      <c r="J147" s="77">
        <v>37</v>
      </c>
    </row>
    <row r="148" spans="1:10" s="67" customFormat="1" ht="12.75">
      <c r="A148" s="68" t="s">
        <v>331</v>
      </c>
      <c r="B148" s="72" t="s">
        <v>13</v>
      </c>
      <c r="C148" s="69" t="s">
        <v>219</v>
      </c>
      <c r="D148" s="73">
        <v>0.12246527777777778</v>
      </c>
      <c r="E148" s="74">
        <v>0.12044460069444446</v>
      </c>
      <c r="F148" s="75">
        <v>73.12</v>
      </c>
      <c r="G148" s="78"/>
      <c r="H148" s="70" t="s">
        <v>187</v>
      </c>
      <c r="I148" s="77" t="s">
        <v>16</v>
      </c>
      <c r="J148" s="77">
        <v>39</v>
      </c>
    </row>
    <row r="149" spans="1:10" s="67" customFormat="1" ht="12.75">
      <c r="A149" s="68" t="s">
        <v>331</v>
      </c>
      <c r="B149" s="72" t="s">
        <v>13</v>
      </c>
      <c r="C149" s="69" t="s">
        <v>343</v>
      </c>
      <c r="D149" s="73" t="s">
        <v>344</v>
      </c>
      <c r="E149" s="74">
        <v>0.12229166666666667</v>
      </c>
      <c r="F149" s="75">
        <v>72.02</v>
      </c>
      <c r="G149" s="78"/>
      <c r="H149" s="70" t="s">
        <v>187</v>
      </c>
      <c r="I149" s="79" t="s">
        <v>16</v>
      </c>
      <c r="J149" s="79">
        <v>35</v>
      </c>
    </row>
    <row r="150" spans="1:10" s="67" customFormat="1" ht="12.75">
      <c r="A150" s="68" t="s">
        <v>331</v>
      </c>
      <c r="B150" s="72" t="s">
        <v>13</v>
      </c>
      <c r="C150" s="69" t="s">
        <v>345</v>
      </c>
      <c r="D150" s="73" t="s">
        <v>346</v>
      </c>
      <c r="E150" s="74">
        <v>0.12269840972222221</v>
      </c>
      <c r="F150" s="75">
        <v>71.78</v>
      </c>
      <c r="G150" s="76"/>
      <c r="H150" s="70" t="s">
        <v>187</v>
      </c>
      <c r="I150" s="77" t="s">
        <v>16</v>
      </c>
      <c r="J150" s="77">
        <v>61</v>
      </c>
    </row>
    <row r="151" spans="1:10" s="67" customFormat="1" ht="12.75">
      <c r="A151" s="68" t="s">
        <v>331</v>
      </c>
      <c r="B151" s="72" t="s">
        <v>13</v>
      </c>
      <c r="C151" s="69" t="s">
        <v>347</v>
      </c>
      <c r="D151" s="73" t="s">
        <v>348</v>
      </c>
      <c r="E151" s="74">
        <v>0.12325427546296297</v>
      </c>
      <c r="F151" s="75">
        <v>71.46</v>
      </c>
      <c r="G151" s="76"/>
      <c r="H151" s="70" t="s">
        <v>187</v>
      </c>
      <c r="I151" s="77" t="s">
        <v>16</v>
      </c>
      <c r="J151" s="77">
        <v>38</v>
      </c>
    </row>
    <row r="152" spans="1:10" s="67" customFormat="1" ht="12.75">
      <c r="A152" s="68" t="s">
        <v>331</v>
      </c>
      <c r="B152" s="72" t="s">
        <v>13</v>
      </c>
      <c r="C152" s="69" t="s">
        <v>221</v>
      </c>
      <c r="D152" s="73">
        <v>0.129375</v>
      </c>
      <c r="E152" s="74">
        <v>0.12363075</v>
      </c>
      <c r="F152" s="75">
        <v>71.24</v>
      </c>
      <c r="G152" s="78"/>
      <c r="H152" s="70" t="s">
        <v>187</v>
      </c>
      <c r="I152" s="77" t="s">
        <v>16</v>
      </c>
      <c r="J152" s="77">
        <v>44</v>
      </c>
    </row>
    <row r="153" spans="1:10" s="67" customFormat="1" ht="12.75">
      <c r="A153" s="68" t="s">
        <v>331</v>
      </c>
      <c r="B153" s="72" t="s">
        <v>13</v>
      </c>
      <c r="C153" s="69" t="s">
        <v>349</v>
      </c>
      <c r="D153" s="73" t="s">
        <v>350</v>
      </c>
      <c r="E153" s="74">
        <v>0.12394675925925926</v>
      </c>
      <c r="F153" s="75">
        <v>71.06</v>
      </c>
      <c r="G153" s="76"/>
      <c r="H153" s="70" t="s">
        <v>187</v>
      </c>
      <c r="I153" s="77" t="s">
        <v>16</v>
      </c>
      <c r="J153" s="77">
        <v>36</v>
      </c>
    </row>
    <row r="154" spans="1:10" s="67" customFormat="1" ht="12.75">
      <c r="A154" s="68" t="s">
        <v>331</v>
      </c>
      <c r="B154" s="72" t="s">
        <v>13</v>
      </c>
      <c r="C154" s="69" t="s">
        <v>351</v>
      </c>
      <c r="D154" s="73" t="s">
        <v>352</v>
      </c>
      <c r="E154" s="74">
        <v>0.13911314814814812</v>
      </c>
      <c r="F154" s="75">
        <v>69.31</v>
      </c>
      <c r="G154" s="80"/>
      <c r="H154" s="70" t="s">
        <v>187</v>
      </c>
      <c r="I154" s="79" t="s">
        <v>45</v>
      </c>
      <c r="J154" s="79">
        <v>43</v>
      </c>
    </row>
    <row r="155" spans="1:10" s="67" customFormat="1" ht="12.75">
      <c r="A155" s="68" t="s">
        <v>331</v>
      </c>
      <c r="B155" s="72" t="s">
        <v>13</v>
      </c>
      <c r="C155" s="69" t="s">
        <v>353</v>
      </c>
      <c r="D155" s="73" t="s">
        <v>354</v>
      </c>
      <c r="E155" s="74">
        <v>0.13971064814814815</v>
      </c>
      <c r="F155" s="75">
        <v>69.01</v>
      </c>
      <c r="G155" s="80"/>
      <c r="H155" s="70" t="s">
        <v>187</v>
      </c>
      <c r="I155" s="77" t="s">
        <v>45</v>
      </c>
      <c r="J155" s="77">
        <v>27</v>
      </c>
    </row>
    <row r="156" spans="1:10" s="67" customFormat="1" ht="12.75">
      <c r="A156" s="68" t="s">
        <v>331</v>
      </c>
      <c r="B156" s="72" t="s">
        <v>13</v>
      </c>
      <c r="C156" s="69" t="s">
        <v>355</v>
      </c>
      <c r="D156" s="73">
        <v>0.1317824074074074</v>
      </c>
      <c r="E156" s="74">
        <v>0.1317824074074074</v>
      </c>
      <c r="F156" s="75">
        <v>66.83</v>
      </c>
      <c r="G156" s="80"/>
      <c r="H156" s="70" t="s">
        <v>187</v>
      </c>
      <c r="I156" s="77" t="s">
        <v>16</v>
      </c>
      <c r="J156" s="77">
        <v>37</v>
      </c>
    </row>
    <row r="157" spans="1:10" s="67" customFormat="1" ht="12.75">
      <c r="A157" s="68" t="s">
        <v>331</v>
      </c>
      <c r="B157" s="72" t="s">
        <v>13</v>
      </c>
      <c r="C157" s="69" t="s">
        <v>356</v>
      </c>
      <c r="D157" s="73" t="s">
        <v>357</v>
      </c>
      <c r="E157" s="74">
        <v>0.1318865740740741</v>
      </c>
      <c r="F157" s="75">
        <v>66.78</v>
      </c>
      <c r="G157" s="78"/>
      <c r="H157" s="70" t="s">
        <v>187</v>
      </c>
      <c r="I157" s="77" t="s">
        <v>16</v>
      </c>
      <c r="J157" s="77">
        <v>37</v>
      </c>
    </row>
    <row r="158" spans="1:10" s="67" customFormat="1" ht="12.75">
      <c r="A158" s="68" t="s">
        <v>331</v>
      </c>
      <c r="B158" s="72" t="s">
        <v>13</v>
      </c>
      <c r="C158" s="69" t="s">
        <v>358</v>
      </c>
      <c r="D158" s="73" t="s">
        <v>359</v>
      </c>
      <c r="E158" s="74">
        <v>0.13421296296296295</v>
      </c>
      <c r="F158" s="75">
        <v>65.62</v>
      </c>
      <c r="G158" s="78"/>
      <c r="H158" s="70" t="s">
        <v>187</v>
      </c>
      <c r="I158" s="79" t="s">
        <v>16</v>
      </c>
      <c r="J158" s="79">
        <v>29</v>
      </c>
    </row>
    <row r="159" spans="1:10" s="67" customFormat="1" ht="12.75">
      <c r="A159" s="68" t="s">
        <v>331</v>
      </c>
      <c r="B159" s="72" t="s">
        <v>13</v>
      </c>
      <c r="C159" s="69" t="s">
        <v>223</v>
      </c>
      <c r="D159" s="73" t="s">
        <v>360</v>
      </c>
      <c r="E159" s="74">
        <v>0.15064814814814814</v>
      </c>
      <c r="F159" s="75">
        <v>64</v>
      </c>
      <c r="G159" s="78"/>
      <c r="H159" s="70" t="s">
        <v>187</v>
      </c>
      <c r="I159" s="79" t="s">
        <v>45</v>
      </c>
      <c r="J159" s="79">
        <v>36</v>
      </c>
    </row>
    <row r="160" spans="1:10" s="67" customFormat="1" ht="12.75">
      <c r="A160" s="68" t="s">
        <v>331</v>
      </c>
      <c r="B160" s="72" t="s">
        <v>13</v>
      </c>
      <c r="C160" s="69" t="s">
        <v>222</v>
      </c>
      <c r="D160" s="73" t="s">
        <v>361</v>
      </c>
      <c r="E160" s="74">
        <v>0.14157674074074073</v>
      </c>
      <c r="F160" s="75">
        <v>62.21</v>
      </c>
      <c r="G160" s="78"/>
      <c r="H160" s="70" t="s">
        <v>187</v>
      </c>
      <c r="I160" s="79" t="s">
        <v>16</v>
      </c>
      <c r="J160" s="79">
        <v>47</v>
      </c>
    </row>
    <row r="161" spans="1:10" s="67" customFormat="1" ht="12.75">
      <c r="A161" s="68" t="s">
        <v>331</v>
      </c>
      <c r="B161" s="72" t="s">
        <v>104</v>
      </c>
      <c r="C161" s="69" t="s">
        <v>189</v>
      </c>
      <c r="D161" s="73" t="s">
        <v>362</v>
      </c>
      <c r="E161" s="74">
        <v>0.12175184259259257</v>
      </c>
      <c r="F161" s="75">
        <v>79.19</v>
      </c>
      <c r="G161" s="76">
        <v>310.83</v>
      </c>
      <c r="H161" s="70" t="s">
        <v>187</v>
      </c>
      <c r="I161" s="79" t="s">
        <v>45</v>
      </c>
      <c r="J161" s="79">
        <v>56</v>
      </c>
    </row>
    <row r="162" spans="1:10" s="67" customFormat="1" ht="12.75">
      <c r="A162" s="68" t="s">
        <v>331</v>
      </c>
      <c r="B162" s="72" t="s">
        <v>104</v>
      </c>
      <c r="C162" s="69" t="s">
        <v>363</v>
      </c>
      <c r="D162" s="73">
        <v>0.11498842592592594</v>
      </c>
      <c r="E162" s="74">
        <v>0.11228619791666668</v>
      </c>
      <c r="F162" s="75">
        <v>78.44</v>
      </c>
      <c r="G162" s="76"/>
      <c r="H162" s="70" t="s">
        <v>187</v>
      </c>
      <c r="I162" s="77" t="s">
        <v>16</v>
      </c>
      <c r="J162" s="77">
        <v>41</v>
      </c>
    </row>
    <row r="163" spans="1:10" s="67" customFormat="1" ht="12.75">
      <c r="A163" s="68" t="s">
        <v>331</v>
      </c>
      <c r="B163" s="72" t="s">
        <v>104</v>
      </c>
      <c r="C163" s="69" t="s">
        <v>364</v>
      </c>
      <c r="D163" s="73" t="s">
        <v>365</v>
      </c>
      <c r="E163" s="74">
        <v>0.11335648148148147</v>
      </c>
      <c r="F163" s="75">
        <v>77.7</v>
      </c>
      <c r="G163" s="76"/>
      <c r="H163" s="70" t="s">
        <v>187</v>
      </c>
      <c r="I163" s="79" t="s">
        <v>16</v>
      </c>
      <c r="J163" s="79">
        <v>33</v>
      </c>
    </row>
    <row r="164" spans="1:10" s="67" customFormat="1" ht="12.75">
      <c r="A164" s="68" t="s">
        <v>331</v>
      </c>
      <c r="B164" s="72" t="s">
        <v>104</v>
      </c>
      <c r="C164" s="69" t="s">
        <v>366</v>
      </c>
      <c r="D164" s="73" t="s">
        <v>367</v>
      </c>
      <c r="E164" s="74">
        <v>0.11665857175925926</v>
      </c>
      <c r="F164" s="75">
        <v>75.5</v>
      </c>
      <c r="G164" s="76"/>
      <c r="H164" s="70" t="s">
        <v>187</v>
      </c>
      <c r="I164" s="79" t="s">
        <v>16</v>
      </c>
      <c r="J164" s="79">
        <v>70</v>
      </c>
    </row>
    <row r="165" spans="1:10" s="67" customFormat="1" ht="12.75">
      <c r="A165" s="68" t="s">
        <v>331</v>
      </c>
      <c r="B165" s="72" t="s">
        <v>104</v>
      </c>
      <c r="C165" s="69" t="s">
        <v>368</v>
      </c>
      <c r="D165" s="73">
        <v>0.13054398148148147</v>
      </c>
      <c r="E165" s="74">
        <v>0.12198029629629628</v>
      </c>
      <c r="F165" s="75">
        <v>72.2</v>
      </c>
      <c r="G165" s="78"/>
      <c r="H165" s="70" t="s">
        <v>187</v>
      </c>
      <c r="I165" s="79" t="s">
        <v>16</v>
      </c>
      <c r="J165" s="79">
        <v>47</v>
      </c>
    </row>
    <row r="166" spans="1:10" s="67" customFormat="1" ht="12.75">
      <c r="A166" s="68" t="s">
        <v>331</v>
      </c>
      <c r="B166" s="72" t="s">
        <v>104</v>
      </c>
      <c r="C166" s="69" t="s">
        <v>369</v>
      </c>
      <c r="D166" s="73">
        <v>0.13508101851851853</v>
      </c>
      <c r="E166" s="74">
        <v>0.13508101851851853</v>
      </c>
      <c r="F166" s="75">
        <v>71.38</v>
      </c>
      <c r="G166" s="80"/>
      <c r="H166" s="70" t="s">
        <v>187</v>
      </c>
      <c r="I166" s="79" t="s">
        <v>45</v>
      </c>
      <c r="J166" s="79">
        <v>29</v>
      </c>
    </row>
    <row r="167" spans="1:10" s="67" customFormat="1" ht="12.75">
      <c r="A167" s="68" t="s">
        <v>331</v>
      </c>
      <c r="B167" s="72" t="s">
        <v>104</v>
      </c>
      <c r="C167" s="69" t="s">
        <v>370</v>
      </c>
      <c r="D167" s="73" t="s">
        <v>371</v>
      </c>
      <c r="E167" s="74">
        <v>0.12943734722222222</v>
      </c>
      <c r="F167" s="75">
        <v>68.04</v>
      </c>
      <c r="G167" s="76"/>
      <c r="H167" s="70" t="s">
        <v>187</v>
      </c>
      <c r="I167" s="79" t="s">
        <v>16</v>
      </c>
      <c r="J167" s="79">
        <v>44</v>
      </c>
    </row>
    <row r="168" spans="1:10" s="67" customFormat="1" ht="12.75">
      <c r="A168" s="68" t="s">
        <v>331</v>
      </c>
      <c r="B168" s="72" t="s">
        <v>104</v>
      </c>
      <c r="C168" s="69" t="s">
        <v>198</v>
      </c>
      <c r="D168" s="73" t="s">
        <v>372</v>
      </c>
      <c r="E168" s="74">
        <v>0.1304478761574074</v>
      </c>
      <c r="F168" s="75">
        <v>67.52</v>
      </c>
      <c r="G168" s="80"/>
      <c r="H168" s="70" t="s">
        <v>187</v>
      </c>
      <c r="I168" s="81" t="s">
        <v>16</v>
      </c>
      <c r="J168" s="81">
        <v>46</v>
      </c>
    </row>
    <row r="169" spans="1:10" s="67" customFormat="1" ht="12.75">
      <c r="A169" s="68" t="s">
        <v>331</v>
      </c>
      <c r="B169" s="72" t="s">
        <v>104</v>
      </c>
      <c r="C169" s="69" t="s">
        <v>373</v>
      </c>
      <c r="D169" s="73" t="s">
        <v>374</v>
      </c>
      <c r="E169" s="74">
        <v>0.13064175462962965</v>
      </c>
      <c r="F169" s="75">
        <v>67.42</v>
      </c>
      <c r="G169" s="78"/>
      <c r="H169" s="70" t="s">
        <v>187</v>
      </c>
      <c r="I169" s="79" t="s">
        <v>16</v>
      </c>
      <c r="J169" s="79">
        <v>43</v>
      </c>
    </row>
    <row r="170" spans="1:10" s="67" customFormat="1" ht="12.75">
      <c r="A170" s="68" t="s">
        <v>331</v>
      </c>
      <c r="B170" s="72" t="s">
        <v>104</v>
      </c>
      <c r="C170" s="69" t="s">
        <v>197</v>
      </c>
      <c r="D170" s="73" t="s">
        <v>359</v>
      </c>
      <c r="E170" s="74">
        <v>0.13105895833333334</v>
      </c>
      <c r="F170" s="75">
        <v>67.2</v>
      </c>
      <c r="G170" s="80"/>
      <c r="H170" s="70" t="s">
        <v>187</v>
      </c>
      <c r="I170" s="79" t="s">
        <v>16</v>
      </c>
      <c r="J170" s="79">
        <v>41</v>
      </c>
    </row>
    <row r="171" spans="1:10" s="67" customFormat="1" ht="12.75">
      <c r="A171" s="68" t="s">
        <v>331</v>
      </c>
      <c r="B171" s="72" t="s">
        <v>104</v>
      </c>
      <c r="C171" s="69" t="s">
        <v>204</v>
      </c>
      <c r="D171" s="73">
        <v>0.1326388888888889</v>
      </c>
      <c r="E171" s="74">
        <v>0.1326388888888889</v>
      </c>
      <c r="F171" s="75">
        <v>66.4</v>
      </c>
      <c r="G171" s="78"/>
      <c r="H171" s="70" t="s">
        <v>187</v>
      </c>
      <c r="I171" s="79" t="s">
        <v>16</v>
      </c>
      <c r="J171" s="79">
        <v>37</v>
      </c>
    </row>
    <row r="172" spans="1:10" s="67" customFormat="1" ht="12.75">
      <c r="A172" s="68" t="s">
        <v>331</v>
      </c>
      <c r="B172" s="72" t="s">
        <v>104</v>
      </c>
      <c r="C172" s="69" t="s">
        <v>200</v>
      </c>
      <c r="D172" s="73" t="s">
        <v>375</v>
      </c>
      <c r="E172" s="74">
        <v>0.1367247511574074</v>
      </c>
      <c r="F172" s="75">
        <v>64.42</v>
      </c>
      <c r="G172" s="78"/>
      <c r="H172" s="70" t="s">
        <v>187</v>
      </c>
      <c r="I172" s="79" t="s">
        <v>16</v>
      </c>
      <c r="J172" s="79">
        <v>38</v>
      </c>
    </row>
    <row r="173" spans="1:10" s="67" customFormat="1" ht="12.75">
      <c r="A173" s="68" t="s">
        <v>331</v>
      </c>
      <c r="B173" s="72" t="s">
        <v>104</v>
      </c>
      <c r="C173" s="69" t="s">
        <v>205</v>
      </c>
      <c r="D173" s="73" t="s">
        <v>376</v>
      </c>
      <c r="E173" s="74">
        <v>0.1458912037037037</v>
      </c>
      <c r="F173" s="75">
        <v>60.37</v>
      </c>
      <c r="G173" s="78"/>
      <c r="H173" s="70" t="s">
        <v>187</v>
      </c>
      <c r="I173" s="79" t="s">
        <v>16</v>
      </c>
      <c r="J173" s="79">
        <v>28</v>
      </c>
    </row>
    <row r="174" spans="1:10" s="67" customFormat="1" ht="12.75">
      <c r="A174" s="68" t="s">
        <v>331</v>
      </c>
      <c r="B174" s="72" t="s">
        <v>104</v>
      </c>
      <c r="C174" s="69" t="s">
        <v>202</v>
      </c>
      <c r="D174" s="73" t="s">
        <v>377</v>
      </c>
      <c r="E174" s="74">
        <v>0.14765262152777778</v>
      </c>
      <c r="F174" s="75">
        <v>59.65</v>
      </c>
      <c r="G174" s="78"/>
      <c r="H174" s="70" t="s">
        <v>187</v>
      </c>
      <c r="I174" s="79" t="s">
        <v>16</v>
      </c>
      <c r="J174" s="79">
        <v>49</v>
      </c>
    </row>
    <row r="175" spans="1:10" s="67" customFormat="1" ht="12.75">
      <c r="A175" s="68" t="s">
        <v>331</v>
      </c>
      <c r="B175" s="72" t="s">
        <v>104</v>
      </c>
      <c r="C175" s="69" t="s">
        <v>201</v>
      </c>
      <c r="D175" s="73" t="s">
        <v>378</v>
      </c>
      <c r="E175" s="74">
        <v>0.15070004166666667</v>
      </c>
      <c r="F175" s="75">
        <v>58.44</v>
      </c>
      <c r="G175" s="80"/>
      <c r="H175" s="70" t="s">
        <v>187</v>
      </c>
      <c r="I175" s="79" t="s">
        <v>16</v>
      </c>
      <c r="J175" s="79">
        <v>45</v>
      </c>
    </row>
    <row r="176" spans="1:10" s="67" customFormat="1" ht="12.75">
      <c r="A176" s="68" t="s">
        <v>331</v>
      </c>
      <c r="B176" s="72" t="s">
        <v>104</v>
      </c>
      <c r="C176" s="69" t="s">
        <v>206</v>
      </c>
      <c r="D176" s="73" t="s">
        <v>379</v>
      </c>
      <c r="E176" s="74">
        <v>0.16538194444444446</v>
      </c>
      <c r="F176" s="75">
        <v>58.3</v>
      </c>
      <c r="G176" s="76"/>
      <c r="H176" s="70" t="s">
        <v>187</v>
      </c>
      <c r="I176" s="79" t="s">
        <v>45</v>
      </c>
      <c r="J176" s="79">
        <v>36</v>
      </c>
    </row>
    <row r="177" spans="1:10" s="67" customFormat="1" ht="12.75">
      <c r="A177" s="68" t="s">
        <v>331</v>
      </c>
      <c r="B177" s="72" t="s">
        <v>143</v>
      </c>
      <c r="C177" s="69" t="s">
        <v>380</v>
      </c>
      <c r="D177" s="73" t="s">
        <v>381</v>
      </c>
      <c r="E177" s="74">
        <v>0.11235850694444446</v>
      </c>
      <c r="F177" s="75">
        <v>78.39</v>
      </c>
      <c r="G177" s="76">
        <v>296.24</v>
      </c>
      <c r="H177" s="70" t="s">
        <v>187</v>
      </c>
      <c r="I177" s="77" t="s">
        <v>16</v>
      </c>
      <c r="J177" s="77">
        <v>57</v>
      </c>
    </row>
    <row r="178" spans="1:10" s="67" customFormat="1" ht="12.75">
      <c r="A178" s="68" t="s">
        <v>331</v>
      </c>
      <c r="B178" s="72" t="s">
        <v>143</v>
      </c>
      <c r="C178" s="69" t="s">
        <v>232</v>
      </c>
      <c r="D178" s="73">
        <v>0.12299768518518518</v>
      </c>
      <c r="E178" s="74">
        <v>0.11580232060185185</v>
      </c>
      <c r="F178" s="75">
        <v>76.05</v>
      </c>
      <c r="G178" s="78"/>
      <c r="H178" s="70" t="s">
        <v>187</v>
      </c>
      <c r="I178" s="79" t="s">
        <v>16</v>
      </c>
      <c r="J178" s="79">
        <v>46</v>
      </c>
    </row>
    <row r="179" spans="1:10" s="67" customFormat="1" ht="12.75">
      <c r="A179" s="68" t="s">
        <v>331</v>
      </c>
      <c r="B179" s="72" t="s">
        <v>143</v>
      </c>
      <c r="C179" s="69" t="s">
        <v>382</v>
      </c>
      <c r="D179" s="73" t="s">
        <v>383</v>
      </c>
      <c r="E179" s="74">
        <v>0.12333559027777778</v>
      </c>
      <c r="F179" s="75">
        <v>71.41</v>
      </c>
      <c r="G179" s="78"/>
      <c r="H179" s="70" t="s">
        <v>187</v>
      </c>
      <c r="I179" s="79" t="s">
        <v>16</v>
      </c>
      <c r="J179" s="79">
        <v>65</v>
      </c>
    </row>
    <row r="180" spans="1:10" s="67" customFormat="1" ht="12.75">
      <c r="A180" s="68" t="s">
        <v>331</v>
      </c>
      <c r="B180" s="72" t="s">
        <v>143</v>
      </c>
      <c r="C180" s="69" t="s">
        <v>384</v>
      </c>
      <c r="D180" s="73">
        <v>0.13390046296296296</v>
      </c>
      <c r="E180" s="74">
        <v>0.12511659259259258</v>
      </c>
      <c r="F180" s="75">
        <v>70.39</v>
      </c>
      <c r="G180" s="78"/>
      <c r="H180" s="70" t="s">
        <v>187</v>
      </c>
      <c r="I180" s="77" t="s">
        <v>16</v>
      </c>
      <c r="J180" s="77">
        <v>47</v>
      </c>
    </row>
    <row r="181" spans="1:10" s="67" customFormat="1" ht="12.75">
      <c r="A181" s="68" t="s">
        <v>331</v>
      </c>
      <c r="B181" s="72" t="s">
        <v>143</v>
      </c>
      <c r="C181" s="69" t="s">
        <v>385</v>
      </c>
      <c r="D181" s="73">
        <v>0.21319444444444444</v>
      </c>
      <c r="E181" s="74">
        <v>0.2066920138888889</v>
      </c>
      <c r="F181" s="75">
        <v>42.61</v>
      </c>
      <c r="G181" s="80"/>
      <c r="H181" s="70" t="s">
        <v>187</v>
      </c>
      <c r="I181" s="79" t="s">
        <v>16</v>
      </c>
      <c r="J181" s="79">
        <v>42</v>
      </c>
    </row>
    <row r="182" spans="1:10" s="67" customFormat="1" ht="12.75">
      <c r="A182" s="68" t="s">
        <v>331</v>
      </c>
      <c r="B182" s="72" t="s">
        <v>52</v>
      </c>
      <c r="C182" s="69" t="s">
        <v>262</v>
      </c>
      <c r="D182" s="73" t="s">
        <v>386</v>
      </c>
      <c r="E182" s="74">
        <v>0.11289802083333333</v>
      </c>
      <c r="F182" s="75">
        <v>78.01</v>
      </c>
      <c r="G182" s="76">
        <v>292.31</v>
      </c>
      <c r="H182" s="70" t="s">
        <v>187</v>
      </c>
      <c r="I182" s="79" t="s">
        <v>16</v>
      </c>
      <c r="J182" s="79">
        <v>51</v>
      </c>
    </row>
    <row r="183" spans="1:10" s="67" customFormat="1" ht="12.75">
      <c r="A183" s="68" t="s">
        <v>331</v>
      </c>
      <c r="B183" s="72" t="s">
        <v>52</v>
      </c>
      <c r="C183" s="69" t="s">
        <v>265</v>
      </c>
      <c r="D183" s="73" t="s">
        <v>387</v>
      </c>
      <c r="E183" s="74">
        <v>0.12225694444444445</v>
      </c>
      <c r="F183" s="75">
        <v>72.04</v>
      </c>
      <c r="G183" s="76"/>
      <c r="H183" s="70" t="s">
        <v>187</v>
      </c>
      <c r="I183" s="79" t="s">
        <v>16</v>
      </c>
      <c r="J183" s="79">
        <v>23</v>
      </c>
    </row>
    <row r="184" spans="1:10" s="67" customFormat="1" ht="12.75">
      <c r="A184" s="68" t="s">
        <v>331</v>
      </c>
      <c r="B184" s="72" t="s">
        <v>52</v>
      </c>
      <c r="C184" s="69" t="s">
        <v>388</v>
      </c>
      <c r="D184" s="73">
        <v>0.1244212962962963</v>
      </c>
      <c r="E184" s="74">
        <v>0.12322685185185184</v>
      </c>
      <c r="F184" s="75">
        <v>71.47</v>
      </c>
      <c r="G184" s="76"/>
      <c r="H184" s="70" t="s">
        <v>187</v>
      </c>
      <c r="I184" s="79" t="s">
        <v>16</v>
      </c>
      <c r="J184" s="79">
        <v>39</v>
      </c>
    </row>
    <row r="185" spans="1:10" s="67" customFormat="1" ht="12.75">
      <c r="A185" s="68" t="s">
        <v>331</v>
      </c>
      <c r="B185" s="72" t="s">
        <v>52</v>
      </c>
      <c r="C185" s="69" t="s">
        <v>389</v>
      </c>
      <c r="D185" s="73" t="s">
        <v>390</v>
      </c>
      <c r="E185" s="74">
        <v>0.1244212962962963</v>
      </c>
      <c r="F185" s="75">
        <v>70.79</v>
      </c>
      <c r="G185" s="78"/>
      <c r="H185" s="70" t="s">
        <v>187</v>
      </c>
      <c r="I185" s="81" t="s">
        <v>16</v>
      </c>
      <c r="J185" s="81">
        <v>31</v>
      </c>
    </row>
    <row r="186" spans="1:10" s="67" customFormat="1" ht="12.75">
      <c r="A186" s="68" t="s">
        <v>331</v>
      </c>
      <c r="B186" s="72" t="s">
        <v>52</v>
      </c>
      <c r="C186" s="69" t="s">
        <v>266</v>
      </c>
      <c r="D186" s="73" t="s">
        <v>391</v>
      </c>
      <c r="E186" s="74">
        <v>0.12462962962962963</v>
      </c>
      <c r="F186" s="75">
        <v>70.67</v>
      </c>
      <c r="G186" s="78"/>
      <c r="H186" s="70" t="s">
        <v>187</v>
      </c>
      <c r="I186" s="79" t="s">
        <v>16</v>
      </c>
      <c r="J186" s="79">
        <v>33</v>
      </c>
    </row>
    <row r="187" spans="1:10" s="67" customFormat="1" ht="12.75">
      <c r="A187" s="68" t="s">
        <v>331</v>
      </c>
      <c r="B187" s="72" t="s">
        <v>52</v>
      </c>
      <c r="C187" s="69" t="s">
        <v>392</v>
      </c>
      <c r="D187" s="73">
        <v>0.13289351851851852</v>
      </c>
      <c r="E187" s="74">
        <v>0.13161774074074073</v>
      </c>
      <c r="F187" s="75">
        <v>66.92</v>
      </c>
      <c r="G187" s="78"/>
      <c r="H187" s="70" t="s">
        <v>187</v>
      </c>
      <c r="I187" s="79" t="s">
        <v>16</v>
      </c>
      <c r="J187" s="79">
        <v>39</v>
      </c>
    </row>
    <row r="188" spans="1:10" s="67" customFormat="1" ht="12.75">
      <c r="A188" s="68" t="s">
        <v>331</v>
      </c>
      <c r="B188" s="72" t="s">
        <v>52</v>
      </c>
      <c r="C188" s="69" t="s">
        <v>286</v>
      </c>
      <c r="D188" s="73" t="s">
        <v>362</v>
      </c>
      <c r="E188" s="74">
        <v>0.13254125694444444</v>
      </c>
      <c r="F188" s="75">
        <v>66.45</v>
      </c>
      <c r="G188" s="78"/>
      <c r="H188" s="70" t="s">
        <v>187</v>
      </c>
      <c r="I188" s="77" t="s">
        <v>16</v>
      </c>
      <c r="J188" s="77">
        <v>49</v>
      </c>
    </row>
    <row r="189" spans="1:10" s="67" customFormat="1" ht="12.75">
      <c r="A189" s="68" t="s">
        <v>331</v>
      </c>
      <c r="B189" s="72" t="s">
        <v>52</v>
      </c>
      <c r="C189" s="69" t="s">
        <v>277</v>
      </c>
      <c r="D189" s="73" t="s">
        <v>393</v>
      </c>
      <c r="E189" s="74">
        <v>0.1392304097222222</v>
      </c>
      <c r="F189" s="75">
        <v>63.26</v>
      </c>
      <c r="G189" s="78"/>
      <c r="H189" s="70" t="s">
        <v>187</v>
      </c>
      <c r="I189" s="79" t="s">
        <v>16</v>
      </c>
      <c r="J189" s="79">
        <v>51</v>
      </c>
    </row>
    <row r="190" spans="1:10" s="67" customFormat="1" ht="12.75">
      <c r="A190" s="68" t="s">
        <v>331</v>
      </c>
      <c r="B190" s="72" t="s">
        <v>52</v>
      </c>
      <c r="C190" s="69" t="s">
        <v>269</v>
      </c>
      <c r="D190" s="73" t="s">
        <v>394</v>
      </c>
      <c r="E190" s="74">
        <v>0.14051801851851853</v>
      </c>
      <c r="F190" s="75">
        <v>62.68</v>
      </c>
      <c r="G190" s="78"/>
      <c r="H190" s="70" t="s">
        <v>187</v>
      </c>
      <c r="I190" s="77" t="s">
        <v>16</v>
      </c>
      <c r="J190" s="77">
        <v>48</v>
      </c>
    </row>
    <row r="191" spans="1:10" s="67" customFormat="1" ht="12.75">
      <c r="A191" s="68" t="s">
        <v>331</v>
      </c>
      <c r="B191" s="72" t="s">
        <v>52</v>
      </c>
      <c r="C191" s="69" t="s">
        <v>395</v>
      </c>
      <c r="D191" s="73">
        <v>0.1654050925925926</v>
      </c>
      <c r="E191" s="74">
        <v>0.15728370254629628</v>
      </c>
      <c r="F191" s="75">
        <v>61.3</v>
      </c>
      <c r="G191" s="78"/>
      <c r="H191" s="70" t="s">
        <v>187</v>
      </c>
      <c r="I191" s="79" t="s">
        <v>45</v>
      </c>
      <c r="J191" s="79">
        <v>43</v>
      </c>
    </row>
    <row r="192" spans="1:10" s="67" customFormat="1" ht="12.75">
      <c r="A192" s="68" t="s">
        <v>331</v>
      </c>
      <c r="B192" s="72" t="s">
        <v>52</v>
      </c>
      <c r="C192" s="69" t="s">
        <v>396</v>
      </c>
      <c r="D192" s="73">
        <v>0.16012731481481482</v>
      </c>
      <c r="E192" s="74">
        <v>0.16012731481481482</v>
      </c>
      <c r="F192" s="75">
        <v>60.21</v>
      </c>
      <c r="G192" s="76"/>
      <c r="H192" s="70" t="s">
        <v>187</v>
      </c>
      <c r="I192" s="79" t="s">
        <v>45</v>
      </c>
      <c r="J192" s="79">
        <v>31</v>
      </c>
    </row>
    <row r="193" spans="1:10" s="67" customFormat="1" ht="12.75">
      <c r="A193" s="68" t="s">
        <v>331</v>
      </c>
      <c r="B193" s="72" t="s">
        <v>52</v>
      </c>
      <c r="C193" s="69" t="s">
        <v>280</v>
      </c>
      <c r="D193" s="73" t="s">
        <v>397</v>
      </c>
      <c r="E193" s="74">
        <v>0.148754375</v>
      </c>
      <c r="F193" s="75">
        <v>59.21</v>
      </c>
      <c r="G193" s="76"/>
      <c r="H193" s="70" t="s">
        <v>187</v>
      </c>
      <c r="I193" s="79" t="s">
        <v>16</v>
      </c>
      <c r="J193" s="79">
        <v>40</v>
      </c>
    </row>
    <row r="194" spans="1:10" s="67" customFormat="1" ht="12.75">
      <c r="A194" s="68" t="s">
        <v>331</v>
      </c>
      <c r="B194" s="72" t="s">
        <v>52</v>
      </c>
      <c r="C194" s="69" t="s">
        <v>398</v>
      </c>
      <c r="D194" s="73" t="s">
        <v>399</v>
      </c>
      <c r="E194" s="74">
        <v>0.14918612152777777</v>
      </c>
      <c r="F194" s="75">
        <v>59.03</v>
      </c>
      <c r="G194" s="78"/>
      <c r="H194" s="70" t="s">
        <v>187</v>
      </c>
      <c r="I194" s="79" t="s">
        <v>16</v>
      </c>
      <c r="J194" s="79">
        <v>49</v>
      </c>
    </row>
    <row r="195" spans="1:10" s="67" customFormat="1" ht="12.75">
      <c r="A195" s="68" t="s">
        <v>331</v>
      </c>
      <c r="B195" s="72" t="s">
        <v>52</v>
      </c>
      <c r="C195" s="69" t="s">
        <v>270</v>
      </c>
      <c r="D195" s="73" t="s">
        <v>400</v>
      </c>
      <c r="E195" s="74">
        <v>0.14996527777777777</v>
      </c>
      <c r="F195" s="75">
        <v>58.73</v>
      </c>
      <c r="G195" s="78"/>
      <c r="H195" s="70" t="s">
        <v>187</v>
      </c>
      <c r="I195" s="79" t="s">
        <v>16</v>
      </c>
      <c r="J195" s="79">
        <v>37</v>
      </c>
    </row>
    <row r="196" spans="1:10" s="67" customFormat="1" ht="12.75">
      <c r="A196" s="68" t="s">
        <v>331</v>
      </c>
      <c r="B196" s="72" t="s">
        <v>52</v>
      </c>
      <c r="C196" s="69" t="s">
        <v>401</v>
      </c>
      <c r="D196" s="73" t="s">
        <v>402</v>
      </c>
      <c r="E196" s="74">
        <v>0.15296474074074076</v>
      </c>
      <c r="F196" s="75">
        <v>57.58</v>
      </c>
      <c r="G196" s="78"/>
      <c r="H196" s="70" t="s">
        <v>187</v>
      </c>
      <c r="I196" s="79" t="s">
        <v>16</v>
      </c>
      <c r="J196" s="79">
        <v>47</v>
      </c>
    </row>
    <row r="197" spans="1:10" s="67" customFormat="1" ht="12.75">
      <c r="A197" s="68" t="s">
        <v>331</v>
      </c>
      <c r="B197" s="72" t="s">
        <v>52</v>
      </c>
      <c r="C197" s="69" t="s">
        <v>282</v>
      </c>
      <c r="D197" s="73" t="s">
        <v>403</v>
      </c>
      <c r="E197" s="74">
        <v>0.15327546296296296</v>
      </c>
      <c r="F197" s="75">
        <v>57.46</v>
      </c>
      <c r="G197" s="78"/>
      <c r="H197" s="70" t="s">
        <v>187</v>
      </c>
      <c r="I197" s="79" t="s">
        <v>16</v>
      </c>
      <c r="J197" s="79">
        <v>28</v>
      </c>
    </row>
    <row r="198" spans="1:10" s="67" customFormat="1" ht="12.75">
      <c r="A198" s="68" t="s">
        <v>331</v>
      </c>
      <c r="B198" s="72" t="s">
        <v>52</v>
      </c>
      <c r="C198" s="69" t="s">
        <v>289</v>
      </c>
      <c r="D198" s="73">
        <v>0.1705439814814815</v>
      </c>
      <c r="E198" s="74">
        <v>0.1705439814814815</v>
      </c>
      <c r="F198" s="75">
        <v>56.53</v>
      </c>
      <c r="G198" s="76"/>
      <c r="H198" s="70" t="s">
        <v>187</v>
      </c>
      <c r="I198" s="77" t="s">
        <v>45</v>
      </c>
      <c r="J198" s="77">
        <v>29</v>
      </c>
    </row>
    <row r="199" spans="1:10" s="67" customFormat="1" ht="12.75">
      <c r="A199" s="68" t="s">
        <v>331</v>
      </c>
      <c r="B199" s="72" t="s">
        <v>52</v>
      </c>
      <c r="C199" s="69" t="s">
        <v>404</v>
      </c>
      <c r="D199" s="73">
        <v>0.17056712962962964</v>
      </c>
      <c r="E199" s="74">
        <v>0.17056712962962964</v>
      </c>
      <c r="F199" s="75">
        <v>56.53</v>
      </c>
      <c r="G199" s="80"/>
      <c r="H199" s="70" t="s">
        <v>187</v>
      </c>
      <c r="I199" s="79" t="s">
        <v>45</v>
      </c>
      <c r="J199" s="79">
        <v>24</v>
      </c>
    </row>
    <row r="200" spans="1:10" s="67" customFormat="1" ht="12.75">
      <c r="A200" s="68" t="s">
        <v>331</v>
      </c>
      <c r="B200" s="72" t="s">
        <v>52</v>
      </c>
      <c r="C200" s="69" t="s">
        <v>405</v>
      </c>
      <c r="D200" s="73">
        <v>0.17043981481481482</v>
      </c>
      <c r="E200" s="74">
        <v>0.15925896296296296</v>
      </c>
      <c r="F200" s="75">
        <v>55.3</v>
      </c>
      <c r="G200" s="78"/>
      <c r="H200" s="70" t="s">
        <v>187</v>
      </c>
      <c r="I200" s="79" t="s">
        <v>16</v>
      </c>
      <c r="J200" s="79">
        <v>47</v>
      </c>
    </row>
    <row r="201" spans="1:10" s="67" customFormat="1" ht="12.75">
      <c r="A201" s="68" t="s">
        <v>331</v>
      </c>
      <c r="B201" s="72" t="s">
        <v>52</v>
      </c>
      <c r="C201" s="69" t="s">
        <v>275</v>
      </c>
      <c r="D201" s="73">
        <v>0.18261574074074075</v>
      </c>
      <c r="E201" s="74">
        <v>0.1653950763888889</v>
      </c>
      <c r="F201" s="75">
        <v>53.25</v>
      </c>
      <c r="G201" s="78"/>
      <c r="H201" s="70" t="s">
        <v>187</v>
      </c>
      <c r="I201" s="82" t="s">
        <v>16</v>
      </c>
      <c r="J201" s="82">
        <v>51</v>
      </c>
    </row>
    <row r="202" spans="1:10" s="67" customFormat="1" ht="12.75">
      <c r="A202" s="68" t="s">
        <v>331</v>
      </c>
      <c r="B202" s="72" t="s">
        <v>52</v>
      </c>
      <c r="C202" s="69" t="s">
        <v>271</v>
      </c>
      <c r="D202" s="73" t="s">
        <v>406</v>
      </c>
      <c r="E202" s="74">
        <v>0.16570601851851852</v>
      </c>
      <c r="F202" s="75">
        <v>53.15</v>
      </c>
      <c r="G202" s="76"/>
      <c r="H202" s="70" t="s">
        <v>187</v>
      </c>
      <c r="I202" s="79" t="s">
        <v>16</v>
      </c>
      <c r="J202" s="79">
        <v>35</v>
      </c>
    </row>
    <row r="203" spans="1:10" s="67" customFormat="1" ht="12.75">
      <c r="A203" s="68" t="s">
        <v>331</v>
      </c>
      <c r="B203" s="72" t="s">
        <v>52</v>
      </c>
      <c r="C203" s="69" t="s">
        <v>407</v>
      </c>
      <c r="D203" s="73">
        <v>0.18688657407407408</v>
      </c>
      <c r="E203" s="74">
        <v>0.16651593750000002</v>
      </c>
      <c r="F203" s="75">
        <v>52.89</v>
      </c>
      <c r="G203" s="78"/>
      <c r="H203" s="70" t="s">
        <v>187</v>
      </c>
      <c r="I203" s="79" t="s">
        <v>16</v>
      </c>
      <c r="J203" s="79">
        <v>53</v>
      </c>
    </row>
    <row r="204" spans="1:10" s="67" customFormat="1" ht="12.75">
      <c r="A204" s="68" t="s">
        <v>331</v>
      </c>
      <c r="B204" s="72" t="s">
        <v>52</v>
      </c>
      <c r="C204" s="69" t="s">
        <v>285</v>
      </c>
      <c r="D204" s="73">
        <v>0.18458333333333332</v>
      </c>
      <c r="E204" s="74">
        <v>0.18458333333333332</v>
      </c>
      <c r="F204" s="75">
        <v>52.23</v>
      </c>
      <c r="G204" s="80"/>
      <c r="H204" s="70" t="s">
        <v>187</v>
      </c>
      <c r="I204" s="79" t="s">
        <v>45</v>
      </c>
      <c r="J204" s="79">
        <v>30</v>
      </c>
    </row>
    <row r="205" spans="1:10" s="67" customFormat="1" ht="12.75">
      <c r="A205" s="68" t="s">
        <v>331</v>
      </c>
      <c r="B205" s="72" t="s">
        <v>52</v>
      </c>
      <c r="C205" s="69" t="s">
        <v>408</v>
      </c>
      <c r="D205" s="73">
        <v>0.18497685185185186</v>
      </c>
      <c r="E205" s="74">
        <v>0.18497685185185186</v>
      </c>
      <c r="F205" s="75">
        <v>52.12</v>
      </c>
      <c r="G205" s="76"/>
      <c r="H205" s="70" t="s">
        <v>187</v>
      </c>
      <c r="I205" s="77" t="s">
        <v>45</v>
      </c>
      <c r="J205" s="77">
        <v>32</v>
      </c>
    </row>
    <row r="206" spans="1:10" s="67" customFormat="1" ht="12.75">
      <c r="A206" s="68" t="s">
        <v>331</v>
      </c>
      <c r="B206" s="72" t="s">
        <v>52</v>
      </c>
      <c r="C206" s="69" t="s">
        <v>290</v>
      </c>
      <c r="D206" s="73">
        <v>0.1832060185185185</v>
      </c>
      <c r="E206" s="74">
        <v>0.17248846643518517</v>
      </c>
      <c r="F206" s="75">
        <v>51.06</v>
      </c>
      <c r="G206" s="80"/>
      <c r="H206" s="70" t="s">
        <v>187</v>
      </c>
      <c r="I206" s="79" t="s">
        <v>16</v>
      </c>
      <c r="J206" s="79">
        <v>46</v>
      </c>
    </row>
    <row r="207" spans="1:10" s="67" customFormat="1" ht="12.75">
      <c r="A207" s="68" t="s">
        <v>331</v>
      </c>
      <c r="B207" s="72" t="s">
        <v>52</v>
      </c>
      <c r="C207" s="69" t="s">
        <v>279</v>
      </c>
      <c r="D207" s="73">
        <v>0.1933101851851852</v>
      </c>
      <c r="E207" s="74">
        <v>0.1933101851851852</v>
      </c>
      <c r="F207" s="75">
        <v>49.88</v>
      </c>
      <c r="G207" s="78"/>
      <c r="H207" s="70" t="s">
        <v>187</v>
      </c>
      <c r="I207" s="79" t="s">
        <v>45</v>
      </c>
      <c r="J207" s="79">
        <v>26</v>
      </c>
    </row>
    <row r="208" spans="1:10" s="67" customFormat="1" ht="12.75">
      <c r="A208" s="68" t="s">
        <v>331</v>
      </c>
      <c r="B208" s="72" t="s">
        <v>52</v>
      </c>
      <c r="C208" s="69" t="s">
        <v>409</v>
      </c>
      <c r="D208" s="73">
        <v>0.17766203703703706</v>
      </c>
      <c r="E208" s="74">
        <v>0.17766203703703706</v>
      </c>
      <c r="F208" s="75">
        <v>49.57</v>
      </c>
      <c r="G208" s="80"/>
      <c r="H208" s="70" t="s">
        <v>187</v>
      </c>
      <c r="I208" s="79" t="s">
        <v>16</v>
      </c>
      <c r="J208" s="79">
        <v>24</v>
      </c>
    </row>
    <row r="209" spans="1:10" s="67" customFormat="1" ht="12.75">
      <c r="A209" s="68" t="s">
        <v>331</v>
      </c>
      <c r="B209" s="72" t="s">
        <v>52</v>
      </c>
      <c r="C209" s="69" t="s">
        <v>410</v>
      </c>
      <c r="D209" s="73">
        <v>0.19912037037037036</v>
      </c>
      <c r="E209" s="74">
        <v>0.1955959398148148</v>
      </c>
      <c r="F209" s="75">
        <v>49.29</v>
      </c>
      <c r="G209" s="78"/>
      <c r="H209" s="70" t="s">
        <v>187</v>
      </c>
      <c r="I209" s="81" t="s">
        <v>45</v>
      </c>
      <c r="J209" s="81">
        <v>39</v>
      </c>
    </row>
    <row r="210" spans="1:10" s="67" customFormat="1" ht="12.75">
      <c r="A210" s="68" t="s">
        <v>331</v>
      </c>
      <c r="B210" s="72" t="s">
        <v>52</v>
      </c>
      <c r="C210" s="69" t="s">
        <v>292</v>
      </c>
      <c r="D210" s="73">
        <v>0.18893518518518518</v>
      </c>
      <c r="E210" s="74">
        <v>0.17922391666666665</v>
      </c>
      <c r="F210" s="75">
        <v>49.14</v>
      </c>
      <c r="G210" s="76"/>
      <c r="H210" s="70" t="s">
        <v>187</v>
      </c>
      <c r="I210" s="79" t="s">
        <v>16</v>
      </c>
      <c r="J210" s="79">
        <v>45</v>
      </c>
    </row>
    <row r="211" spans="1:10" s="67" customFormat="1" ht="12.75">
      <c r="A211" s="68" t="s">
        <v>331</v>
      </c>
      <c r="B211" s="72" t="s">
        <v>52</v>
      </c>
      <c r="C211" s="69" t="s">
        <v>411</v>
      </c>
      <c r="D211" s="73">
        <v>0.20246527777777779</v>
      </c>
      <c r="E211" s="74">
        <v>0.20246527777777779</v>
      </c>
      <c r="F211" s="75">
        <v>43.5</v>
      </c>
      <c r="G211" s="78"/>
      <c r="H211" s="70" t="s">
        <v>187</v>
      </c>
      <c r="I211" s="79" t="s">
        <v>16</v>
      </c>
      <c r="J211" s="79">
        <v>29</v>
      </c>
    </row>
    <row r="212" spans="1:10" s="67" customFormat="1" ht="12.75">
      <c r="A212" s="68" t="s">
        <v>331</v>
      </c>
      <c r="B212" s="72" t="s">
        <v>52</v>
      </c>
      <c r="C212" s="69" t="s">
        <v>412</v>
      </c>
      <c r="D212" s="73">
        <v>0.20564814814814814</v>
      </c>
      <c r="E212" s="74">
        <v>0.20564814814814814</v>
      </c>
      <c r="F212" s="75">
        <v>42.82</v>
      </c>
      <c r="G212" s="78"/>
      <c r="H212" s="70" t="s">
        <v>187</v>
      </c>
      <c r="I212" s="79" t="s">
        <v>16</v>
      </c>
      <c r="J212" s="79">
        <v>31</v>
      </c>
    </row>
    <row r="213" spans="1:10" s="67" customFormat="1" ht="12.75">
      <c r="A213" s="68" t="s">
        <v>331</v>
      </c>
      <c r="B213" s="72" t="s">
        <v>160</v>
      </c>
      <c r="C213" s="69" t="s">
        <v>413</v>
      </c>
      <c r="D213" s="73">
        <v>0.15491898148148148</v>
      </c>
      <c r="E213" s="74">
        <v>0.1208522974537037</v>
      </c>
      <c r="F213" s="75">
        <v>72.88</v>
      </c>
      <c r="G213" s="76">
        <v>264.62</v>
      </c>
      <c r="H213" s="70" t="s">
        <v>263</v>
      </c>
      <c r="I213" s="79" t="s">
        <v>16</v>
      </c>
      <c r="J213" s="79">
        <v>67</v>
      </c>
    </row>
    <row r="214" spans="1:10" s="67" customFormat="1" ht="12.75">
      <c r="A214" s="68" t="s">
        <v>331</v>
      </c>
      <c r="B214" s="72" t="s">
        <v>160</v>
      </c>
      <c r="C214" s="69" t="s">
        <v>317</v>
      </c>
      <c r="D214" s="73">
        <v>0.14105324074074074</v>
      </c>
      <c r="E214" s="74">
        <v>0.12567843750000002</v>
      </c>
      <c r="F214" s="75">
        <v>70.66</v>
      </c>
      <c r="G214" s="76"/>
      <c r="H214" s="70" t="s">
        <v>263</v>
      </c>
      <c r="I214" s="79" t="s">
        <v>16</v>
      </c>
      <c r="J214" s="79">
        <v>53</v>
      </c>
    </row>
    <row r="215" spans="1:10" s="67" customFormat="1" ht="12.75">
      <c r="A215" s="68" t="s">
        <v>331</v>
      </c>
      <c r="B215" s="72" t="s">
        <v>160</v>
      </c>
      <c r="C215" s="69" t="s">
        <v>414</v>
      </c>
      <c r="D215" s="73">
        <v>0.17216435185185186</v>
      </c>
      <c r="E215" s="74">
        <v>0.14551331018518518</v>
      </c>
      <c r="F215" s="75">
        <v>66.26</v>
      </c>
      <c r="G215" s="80"/>
      <c r="H215" s="70" t="s">
        <v>263</v>
      </c>
      <c r="I215" s="77" t="s">
        <v>45</v>
      </c>
      <c r="J215" s="77">
        <v>56</v>
      </c>
    </row>
    <row r="216" spans="1:10" s="67" customFormat="1" ht="12.75">
      <c r="A216" s="68" t="s">
        <v>331</v>
      </c>
      <c r="B216" s="72" t="s">
        <v>160</v>
      </c>
      <c r="C216" s="69" t="s">
        <v>415</v>
      </c>
      <c r="D216" s="73">
        <v>0.18659722222222222</v>
      </c>
      <c r="E216" s="74">
        <v>0.16066020833333333</v>
      </c>
      <c r="F216" s="75">
        <v>54.82</v>
      </c>
      <c r="G216" s="78"/>
      <c r="H216" s="70" t="s">
        <v>263</v>
      </c>
      <c r="I216" s="79" t="s">
        <v>16</v>
      </c>
      <c r="J216" s="79">
        <v>57</v>
      </c>
    </row>
    <row r="217" spans="1:10" s="67" customFormat="1" ht="12.75">
      <c r="A217" s="68" t="s">
        <v>331</v>
      </c>
      <c r="B217" s="72" t="s">
        <v>160</v>
      </c>
      <c r="C217" s="69" t="s">
        <v>416</v>
      </c>
      <c r="D217" s="73">
        <v>0.1859375</v>
      </c>
      <c r="E217" s="74">
        <v>0.1859375</v>
      </c>
      <c r="F217" s="75">
        <v>47.37</v>
      </c>
      <c r="G217" s="76"/>
      <c r="H217" s="70" t="s">
        <v>263</v>
      </c>
      <c r="I217" s="79" t="s">
        <v>16</v>
      </c>
      <c r="J217" s="79">
        <v>29</v>
      </c>
    </row>
    <row r="218" spans="1:10" s="67" customFormat="1" ht="12.75">
      <c r="A218" s="68" t="s">
        <v>331</v>
      </c>
      <c r="B218" s="72" t="s">
        <v>233</v>
      </c>
      <c r="C218" s="69" t="s">
        <v>417</v>
      </c>
      <c r="D218" s="73" t="s">
        <v>418</v>
      </c>
      <c r="E218" s="74">
        <v>0.11328940162037036</v>
      </c>
      <c r="F218" s="75">
        <v>77.74</v>
      </c>
      <c r="G218" s="76">
        <v>247.34</v>
      </c>
      <c r="H218" s="70" t="s">
        <v>187</v>
      </c>
      <c r="I218" s="79" t="s">
        <v>16</v>
      </c>
      <c r="J218" s="79">
        <v>58</v>
      </c>
    </row>
    <row r="219" spans="1:10" s="67" customFormat="1" ht="12.75">
      <c r="A219" s="68" t="s">
        <v>331</v>
      </c>
      <c r="B219" s="72" t="s">
        <v>233</v>
      </c>
      <c r="C219" s="69" t="s">
        <v>244</v>
      </c>
      <c r="D219" s="73" t="s">
        <v>419</v>
      </c>
      <c r="E219" s="74">
        <v>0.15202298611111112</v>
      </c>
      <c r="F219" s="75">
        <v>57.93</v>
      </c>
      <c r="G219" s="78"/>
      <c r="H219" s="70" t="s">
        <v>187</v>
      </c>
      <c r="I219" s="79" t="s">
        <v>16</v>
      </c>
      <c r="J219" s="79">
        <v>42</v>
      </c>
    </row>
    <row r="220" spans="1:10" s="67" customFormat="1" ht="12.75">
      <c r="A220" s="68" t="s">
        <v>331</v>
      </c>
      <c r="B220" s="72" t="s">
        <v>233</v>
      </c>
      <c r="C220" s="69" t="s">
        <v>238</v>
      </c>
      <c r="D220" s="73">
        <v>0.17201388888888888</v>
      </c>
      <c r="E220" s="74">
        <v>0.15704868055555554</v>
      </c>
      <c r="F220" s="75">
        <v>56.08</v>
      </c>
      <c r="G220" s="76"/>
      <c r="H220" s="70" t="s">
        <v>187</v>
      </c>
      <c r="I220" s="79" t="s">
        <v>16</v>
      </c>
      <c r="J220" s="79">
        <v>50</v>
      </c>
    </row>
    <row r="221" spans="1:10" s="67" customFormat="1" ht="12.75">
      <c r="A221" s="68" t="s">
        <v>331</v>
      </c>
      <c r="B221" s="72" t="s">
        <v>233</v>
      </c>
      <c r="C221" s="69" t="s">
        <v>420</v>
      </c>
      <c r="D221" s="73" t="s">
        <v>421</v>
      </c>
      <c r="E221" s="74">
        <v>0.1584375</v>
      </c>
      <c r="F221" s="75">
        <v>55.59</v>
      </c>
      <c r="G221" s="78"/>
      <c r="H221" s="70" t="s">
        <v>187</v>
      </c>
      <c r="I221" s="79" t="s">
        <v>16</v>
      </c>
      <c r="J221" s="79">
        <v>29</v>
      </c>
    </row>
    <row r="222" spans="1:10" s="67" customFormat="1" ht="12.75">
      <c r="A222" s="68" t="s">
        <v>331</v>
      </c>
      <c r="B222" s="72" t="s">
        <v>233</v>
      </c>
      <c r="C222" s="69" t="s">
        <v>422</v>
      </c>
      <c r="D222" s="73" t="s">
        <v>421</v>
      </c>
      <c r="E222" s="74">
        <v>0.1584375</v>
      </c>
      <c r="F222" s="75">
        <v>55.59</v>
      </c>
      <c r="G222" s="76"/>
      <c r="H222" s="70" t="s">
        <v>187</v>
      </c>
      <c r="I222" s="81" t="s">
        <v>16</v>
      </c>
      <c r="J222" s="81">
        <v>33</v>
      </c>
    </row>
    <row r="223" spans="1:10" s="67" customFormat="1" ht="12.75">
      <c r="A223" s="68" t="s">
        <v>331</v>
      </c>
      <c r="B223" s="72" t="s">
        <v>423</v>
      </c>
      <c r="C223" s="69" t="s">
        <v>424</v>
      </c>
      <c r="D223" s="73">
        <v>0.13299768518518518</v>
      </c>
      <c r="E223" s="74">
        <v>0.13299768518518518</v>
      </c>
      <c r="F223" s="75">
        <v>66.22</v>
      </c>
      <c r="G223" s="76">
        <v>166.07</v>
      </c>
      <c r="H223" s="70" t="s">
        <v>187</v>
      </c>
      <c r="I223" s="79" t="s">
        <v>16</v>
      </c>
      <c r="J223" s="79">
        <v>33</v>
      </c>
    </row>
    <row r="224" spans="1:10" s="67" customFormat="1" ht="12.75">
      <c r="A224" s="68" t="s">
        <v>331</v>
      </c>
      <c r="B224" s="72" t="s">
        <v>423</v>
      </c>
      <c r="C224" s="69" t="s">
        <v>425</v>
      </c>
      <c r="D224" s="73" t="s">
        <v>426</v>
      </c>
      <c r="E224" s="74">
        <v>0.15010416666666668</v>
      </c>
      <c r="F224" s="75">
        <v>58.67</v>
      </c>
      <c r="G224" s="78"/>
      <c r="H224" s="70" t="s">
        <v>187</v>
      </c>
      <c r="I224" s="79" t="s">
        <v>16</v>
      </c>
      <c r="J224" s="79">
        <v>33</v>
      </c>
    </row>
    <row r="225" spans="1:10" s="67" customFormat="1" ht="12.75">
      <c r="A225" s="68" t="s">
        <v>331</v>
      </c>
      <c r="B225" s="72" t="s">
        <v>423</v>
      </c>
      <c r="C225" s="69" t="s">
        <v>427</v>
      </c>
      <c r="D225" s="73">
        <v>0.21743055555555557</v>
      </c>
      <c r="E225" s="74">
        <v>0.21384295138888892</v>
      </c>
      <c r="F225" s="75">
        <v>41.18</v>
      </c>
      <c r="G225" s="76"/>
      <c r="H225" s="70" t="s">
        <v>187</v>
      </c>
      <c r="I225" s="79" t="s">
        <v>16</v>
      </c>
      <c r="J225" s="79">
        <v>40</v>
      </c>
    </row>
    <row r="226" spans="3:10" s="67" customFormat="1" ht="11.25">
      <c r="C226" s="83"/>
      <c r="D226" s="84"/>
      <c r="E226" s="85"/>
      <c r="F226" s="86"/>
      <c r="G226" s="87"/>
      <c r="H226" s="88"/>
      <c r="I226" s="88"/>
      <c r="J226" s="88"/>
    </row>
    <row r="227" spans="3:10" s="67" customFormat="1" ht="11.25">
      <c r="C227" s="83"/>
      <c r="D227" s="84"/>
      <c r="E227" s="85"/>
      <c r="F227" s="86"/>
      <c r="G227" s="87"/>
      <c r="H227" s="88"/>
      <c r="I227" s="88"/>
      <c r="J227" s="88"/>
    </row>
    <row r="228" spans="1:10" s="67" customFormat="1" ht="12.75">
      <c r="A228" s="27" t="s">
        <v>428</v>
      </c>
      <c r="B228" s="11" t="s">
        <v>13</v>
      </c>
      <c r="C228" s="11" t="s">
        <v>429</v>
      </c>
      <c r="D228" s="89" t="s">
        <v>430</v>
      </c>
      <c r="E228" s="14">
        <v>0.10930533333333334</v>
      </c>
      <c r="F228" s="16">
        <v>80.58</v>
      </c>
      <c r="G228" s="17">
        <v>317.71</v>
      </c>
      <c r="H228" s="90" t="s">
        <v>187</v>
      </c>
      <c r="I228" s="23" t="s">
        <v>16</v>
      </c>
      <c r="J228" s="23">
        <v>47</v>
      </c>
    </row>
    <row r="229" spans="1:10" s="67" customFormat="1" ht="12.75">
      <c r="A229" s="27" t="s">
        <v>431</v>
      </c>
      <c r="B229" t="s">
        <v>13</v>
      </c>
      <c r="C229" s="11" t="s">
        <v>432</v>
      </c>
      <c r="D229" s="89" t="s">
        <v>433</v>
      </c>
      <c r="E229" s="14">
        <v>0.11060185185185185</v>
      </c>
      <c r="F229" s="16">
        <v>79.63</v>
      </c>
      <c r="G229" s="9"/>
      <c r="H229" s="90" t="s">
        <v>187</v>
      </c>
      <c r="I229" s="23" t="s">
        <v>16</v>
      </c>
      <c r="J229" s="23">
        <v>40</v>
      </c>
    </row>
    <row r="230" spans="1:10" s="67" customFormat="1" ht="12.75">
      <c r="A230" s="27" t="s">
        <v>431</v>
      </c>
      <c r="B230" t="s">
        <v>13</v>
      </c>
      <c r="C230" s="11" t="s">
        <v>214</v>
      </c>
      <c r="D230" s="89" t="s">
        <v>434</v>
      </c>
      <c r="E230" s="14">
        <v>0.11167961226851852</v>
      </c>
      <c r="F230" s="16">
        <v>78.86</v>
      </c>
      <c r="G230" s="9"/>
      <c r="H230" s="90" t="s">
        <v>187</v>
      </c>
      <c r="I230" s="23" t="s">
        <v>16</v>
      </c>
      <c r="J230" s="23">
        <v>39</v>
      </c>
    </row>
    <row r="231" spans="1:10" s="67" customFormat="1" ht="12.75">
      <c r="A231" s="27" t="s">
        <v>431</v>
      </c>
      <c r="B231" t="s">
        <v>13</v>
      </c>
      <c r="C231" s="11" t="s">
        <v>332</v>
      </c>
      <c r="D231" s="89" t="s">
        <v>435</v>
      </c>
      <c r="E231" s="14">
        <v>0.11199314814814815</v>
      </c>
      <c r="F231" s="16">
        <v>78.64</v>
      </c>
      <c r="G231" s="9"/>
      <c r="H231" s="90" t="s">
        <v>187</v>
      </c>
      <c r="I231" s="23" t="s">
        <v>16</v>
      </c>
      <c r="J231" s="23">
        <v>60</v>
      </c>
    </row>
    <row r="232" spans="1:10" s="67" customFormat="1" ht="12.75">
      <c r="A232" s="27" t="s">
        <v>431</v>
      </c>
      <c r="B232" s="11" t="s">
        <v>13</v>
      </c>
      <c r="C232" s="11" t="s">
        <v>436</v>
      </c>
      <c r="D232" s="89" t="s">
        <v>348</v>
      </c>
      <c r="E232" s="14">
        <v>0.11371328472222224</v>
      </c>
      <c r="F232" s="16">
        <v>77.45</v>
      </c>
      <c r="G232" s="9"/>
      <c r="H232" s="90" t="s">
        <v>187</v>
      </c>
      <c r="I232" s="23" t="s">
        <v>16</v>
      </c>
      <c r="J232" s="23">
        <v>49</v>
      </c>
    </row>
    <row r="233" spans="1:10" s="67" customFormat="1" ht="12.75">
      <c r="A233" s="27" t="s">
        <v>431</v>
      </c>
      <c r="B233" s="11" t="s">
        <v>13</v>
      </c>
      <c r="C233" s="11" t="s">
        <v>345</v>
      </c>
      <c r="D233" s="89" t="s">
        <v>437</v>
      </c>
      <c r="E233" s="14">
        <v>0.11374104166666665</v>
      </c>
      <c r="F233" s="16">
        <v>77.43</v>
      </c>
      <c r="G233" s="9"/>
      <c r="H233" s="90" t="s">
        <v>187</v>
      </c>
      <c r="I233" s="23" t="s">
        <v>16</v>
      </c>
      <c r="J233" s="23">
        <v>30</v>
      </c>
    </row>
    <row r="234" spans="1:10" s="67" customFormat="1" ht="12.75">
      <c r="A234" s="27" t="s">
        <v>431</v>
      </c>
      <c r="B234" s="11" t="s">
        <v>13</v>
      </c>
      <c r="C234" s="11" t="s">
        <v>334</v>
      </c>
      <c r="D234" s="89" t="s">
        <v>438</v>
      </c>
      <c r="E234" s="14">
        <v>0.115625</v>
      </c>
      <c r="F234" s="16">
        <v>76.17</v>
      </c>
      <c r="G234" s="9"/>
      <c r="H234" s="90" t="s">
        <v>187</v>
      </c>
      <c r="I234" s="12" t="s">
        <v>16</v>
      </c>
      <c r="J234" s="12">
        <v>51</v>
      </c>
    </row>
    <row r="235" spans="1:10" s="67" customFormat="1" ht="12.75">
      <c r="A235" s="27" t="s">
        <v>431</v>
      </c>
      <c r="B235" s="19" t="s">
        <v>13</v>
      </c>
      <c r="C235" s="11" t="s">
        <v>439</v>
      </c>
      <c r="D235" s="89" t="s">
        <v>440</v>
      </c>
      <c r="E235" s="14">
        <v>0.11694431944444443</v>
      </c>
      <c r="F235" s="16">
        <v>75.31</v>
      </c>
      <c r="G235" s="9"/>
      <c r="H235" s="90" t="s">
        <v>187</v>
      </c>
      <c r="I235" s="23" t="s">
        <v>16</v>
      </c>
      <c r="J235" s="23">
        <v>32</v>
      </c>
    </row>
    <row r="236" spans="1:10" s="67" customFormat="1" ht="12.75">
      <c r="A236" s="27" t="s">
        <v>431</v>
      </c>
      <c r="B236" s="11" t="s">
        <v>13</v>
      </c>
      <c r="C236" s="11" t="s">
        <v>220</v>
      </c>
      <c r="D236" s="89" t="s">
        <v>441</v>
      </c>
      <c r="E236" s="14">
        <v>0.12359953703703704</v>
      </c>
      <c r="F236" s="16">
        <v>71.26</v>
      </c>
      <c r="G236"/>
      <c r="H236" s="90" t="s">
        <v>187</v>
      </c>
      <c r="I236" s="23" t="s">
        <v>16</v>
      </c>
      <c r="J236" s="23">
        <v>36</v>
      </c>
    </row>
    <row r="237" spans="1:10" s="67" customFormat="1" ht="12.75">
      <c r="A237" s="27" t="s">
        <v>431</v>
      </c>
      <c r="B237" t="s">
        <v>13</v>
      </c>
      <c r="C237" s="11" t="s">
        <v>358</v>
      </c>
      <c r="D237" s="89" t="s">
        <v>442</v>
      </c>
      <c r="E237" s="14">
        <v>0.12399305555555555</v>
      </c>
      <c r="F237" s="16">
        <v>71.03</v>
      </c>
      <c r="G237" s="9"/>
      <c r="H237" s="90" t="s">
        <v>187</v>
      </c>
      <c r="I237" s="23" t="s">
        <v>16</v>
      </c>
      <c r="J237" s="23">
        <v>37</v>
      </c>
    </row>
    <row r="238" spans="1:10" s="67" customFormat="1" ht="12.75">
      <c r="A238" s="27" t="s">
        <v>431</v>
      </c>
      <c r="B238" t="s">
        <v>13</v>
      </c>
      <c r="C238" s="11" t="s">
        <v>443</v>
      </c>
      <c r="D238" s="89" t="s">
        <v>444</v>
      </c>
      <c r="E238" s="14">
        <v>0.12563657407407408</v>
      </c>
      <c r="F238" s="16">
        <v>70.1</v>
      </c>
      <c r="G238" s="9"/>
      <c r="H238" s="90" t="s">
        <v>187</v>
      </c>
      <c r="I238" s="23" t="s">
        <v>16</v>
      </c>
      <c r="J238" s="23">
        <v>39</v>
      </c>
    </row>
    <row r="239" spans="1:10" s="67" customFormat="1" ht="12.75">
      <c r="A239" s="27" t="s">
        <v>431</v>
      </c>
      <c r="B239" s="11" t="s">
        <v>13</v>
      </c>
      <c r="C239" s="11" t="s">
        <v>445</v>
      </c>
      <c r="D239" s="89" t="s">
        <v>446</v>
      </c>
      <c r="E239" s="14">
        <v>0.1375462962962963</v>
      </c>
      <c r="F239" s="16">
        <v>70.1</v>
      </c>
      <c r="G239" s="9"/>
      <c r="H239" s="90" t="s">
        <v>187</v>
      </c>
      <c r="I239" s="12" t="s">
        <v>45</v>
      </c>
      <c r="J239" s="12">
        <v>43</v>
      </c>
    </row>
    <row r="240" spans="1:10" s="67" customFormat="1" ht="12.75">
      <c r="A240" s="27" t="s">
        <v>431</v>
      </c>
      <c r="B240" s="11" t="s">
        <v>13</v>
      </c>
      <c r="C240" s="11" t="s">
        <v>219</v>
      </c>
      <c r="D240" s="89" t="s">
        <v>447</v>
      </c>
      <c r="E240" s="14">
        <v>0.1262416111111111</v>
      </c>
      <c r="F240" s="16">
        <v>69.76</v>
      </c>
      <c r="G240" s="9"/>
      <c r="H240" s="90" t="s">
        <v>187</v>
      </c>
      <c r="I240" s="23" t="s">
        <v>16</v>
      </c>
      <c r="J240" s="23">
        <v>46</v>
      </c>
    </row>
    <row r="241" spans="1:10" s="67" customFormat="1" ht="12.75">
      <c r="A241" s="27" t="s">
        <v>431</v>
      </c>
      <c r="B241" t="s">
        <v>13</v>
      </c>
      <c r="C241" s="11" t="s">
        <v>343</v>
      </c>
      <c r="D241" s="89" t="s">
        <v>448</v>
      </c>
      <c r="E241" s="14">
        <v>0.1265625</v>
      </c>
      <c r="F241" s="16">
        <v>69.59</v>
      </c>
      <c r="G241" s="9"/>
      <c r="H241" s="90" t="s">
        <v>187</v>
      </c>
      <c r="I241" s="1" t="s">
        <v>16</v>
      </c>
      <c r="J241" s="1">
        <v>28</v>
      </c>
    </row>
    <row r="242" spans="1:10" s="67" customFormat="1" ht="12.75">
      <c r="A242" s="27" t="s">
        <v>431</v>
      </c>
      <c r="B242" s="11" t="s">
        <v>13</v>
      </c>
      <c r="C242" s="11" t="s">
        <v>449</v>
      </c>
      <c r="D242" s="89" t="s">
        <v>450</v>
      </c>
      <c r="E242" s="14">
        <v>0.13955337962962963</v>
      </c>
      <c r="F242" s="16">
        <v>69.09</v>
      </c>
      <c r="G242" s="9"/>
      <c r="H242" s="90" t="s">
        <v>187</v>
      </c>
      <c r="I242" s="23" t="s">
        <v>16</v>
      </c>
      <c r="J242" s="23">
        <v>48</v>
      </c>
    </row>
    <row r="243" spans="1:10" s="67" customFormat="1" ht="12.75">
      <c r="A243" s="27" t="s">
        <v>431</v>
      </c>
      <c r="B243" s="11" t="s">
        <v>13</v>
      </c>
      <c r="C243" s="11" t="s">
        <v>222</v>
      </c>
      <c r="D243" s="89" t="s">
        <v>451</v>
      </c>
      <c r="E243" s="14">
        <v>0.12753837962962963</v>
      </c>
      <c r="F243" s="16">
        <v>69.06</v>
      </c>
      <c r="G243" s="9"/>
      <c r="H243" s="90" t="s">
        <v>187</v>
      </c>
      <c r="I243" s="23" t="s">
        <v>45</v>
      </c>
      <c r="J243" s="23">
        <v>26</v>
      </c>
    </row>
    <row r="244" spans="1:10" s="67" customFormat="1" ht="12.75">
      <c r="A244" s="27" t="s">
        <v>431</v>
      </c>
      <c r="B244" s="11" t="s">
        <v>13</v>
      </c>
      <c r="C244" s="11" t="s">
        <v>452</v>
      </c>
      <c r="D244" s="89" t="s">
        <v>453</v>
      </c>
      <c r="E244" s="14">
        <v>0.12889582407407407</v>
      </c>
      <c r="F244" s="16">
        <v>68.33</v>
      </c>
      <c r="G244" s="9"/>
      <c r="H244" s="90" t="s">
        <v>187</v>
      </c>
      <c r="I244" s="23" t="s">
        <v>16</v>
      </c>
      <c r="J244" s="23">
        <v>34</v>
      </c>
    </row>
    <row r="245" spans="1:10" s="67" customFormat="1" ht="12.75">
      <c r="A245" s="27" t="s">
        <v>431</v>
      </c>
      <c r="B245" s="11" t="s">
        <v>13</v>
      </c>
      <c r="C245" s="11" t="s">
        <v>223</v>
      </c>
      <c r="D245" s="89" t="s">
        <v>454</v>
      </c>
      <c r="E245" s="14">
        <v>0.1411689814814815</v>
      </c>
      <c r="F245" s="16">
        <v>68.3</v>
      </c>
      <c r="G245"/>
      <c r="H245" s="90" t="s">
        <v>187</v>
      </c>
      <c r="I245" s="12" t="s">
        <v>45</v>
      </c>
      <c r="J245" s="12">
        <v>35</v>
      </c>
    </row>
    <row r="246" spans="1:10" s="67" customFormat="1" ht="12.75">
      <c r="A246" s="27" t="s">
        <v>431</v>
      </c>
      <c r="B246" t="s">
        <v>13</v>
      </c>
      <c r="C246" s="11" t="s">
        <v>221</v>
      </c>
      <c r="D246" s="89" t="s">
        <v>455</v>
      </c>
      <c r="E246" s="14">
        <v>0.13276972453703706</v>
      </c>
      <c r="F246" s="16">
        <v>66.33</v>
      </c>
      <c r="G246" s="9"/>
      <c r="H246" s="90" t="s">
        <v>187</v>
      </c>
      <c r="I246" s="12" t="s">
        <v>16</v>
      </c>
      <c r="J246" s="12">
        <v>43</v>
      </c>
    </row>
    <row r="247" spans="1:10" s="67" customFormat="1" ht="12.75">
      <c r="A247" s="27" t="s">
        <v>431</v>
      </c>
      <c r="B247" s="11" t="s">
        <v>13</v>
      </c>
      <c r="C247" s="11" t="s">
        <v>456</v>
      </c>
      <c r="D247" s="89" t="s">
        <v>457</v>
      </c>
      <c r="E247" s="14">
        <v>0.13480673611111113</v>
      </c>
      <c r="F247" s="16">
        <v>65.33</v>
      </c>
      <c r="G247" s="9"/>
      <c r="H247" s="90" t="s">
        <v>187</v>
      </c>
      <c r="I247" s="23" t="s">
        <v>16</v>
      </c>
      <c r="J247" s="23">
        <v>51</v>
      </c>
    </row>
    <row r="248" spans="1:10" s="67" customFormat="1" ht="12.75">
      <c r="A248" s="27" t="s">
        <v>431</v>
      </c>
      <c r="B248" s="11" t="s">
        <v>13</v>
      </c>
      <c r="C248" s="11" t="s">
        <v>458</v>
      </c>
      <c r="D248" s="89" t="s">
        <v>459</v>
      </c>
      <c r="E248" s="14">
        <v>0.14223510416666668</v>
      </c>
      <c r="F248" s="16">
        <v>61.92</v>
      </c>
      <c r="G248" s="17"/>
      <c r="H248" s="90" t="s">
        <v>187</v>
      </c>
      <c r="I248" s="23" t="s">
        <v>16</v>
      </c>
      <c r="J248" s="23">
        <v>45</v>
      </c>
    </row>
    <row r="249" spans="1:10" s="67" customFormat="1" ht="12.75">
      <c r="A249" s="27" t="s">
        <v>431</v>
      </c>
      <c r="B249" t="s">
        <v>13</v>
      </c>
      <c r="C249" s="11" t="s">
        <v>460</v>
      </c>
      <c r="D249" s="89" t="s">
        <v>461</v>
      </c>
      <c r="E249" s="14">
        <v>0.152480625</v>
      </c>
      <c r="F249" s="16">
        <v>57.76</v>
      </c>
      <c r="G249" s="17"/>
      <c r="H249" s="90" t="s">
        <v>187</v>
      </c>
      <c r="I249" s="12" t="s">
        <v>16</v>
      </c>
      <c r="J249" s="12">
        <v>53</v>
      </c>
    </row>
    <row r="250" spans="1:10" s="67" customFormat="1" ht="12.75">
      <c r="A250" s="27" t="s">
        <v>431</v>
      </c>
      <c r="B250" s="19" t="s">
        <v>13</v>
      </c>
      <c r="C250" s="11" t="s">
        <v>462</v>
      </c>
      <c r="D250" s="89" t="s">
        <v>463</v>
      </c>
      <c r="E250" s="14">
        <v>0.18757992592592593</v>
      </c>
      <c r="F250" s="16">
        <v>46.95</v>
      </c>
      <c r="G250" s="9"/>
      <c r="H250" s="90" t="s">
        <v>187</v>
      </c>
      <c r="I250" s="12" t="s">
        <v>16</v>
      </c>
      <c r="J250" s="12">
        <v>39</v>
      </c>
    </row>
    <row r="251" spans="1:10" s="67" customFormat="1" ht="12.75">
      <c r="A251" s="27" t="s">
        <v>431</v>
      </c>
      <c r="B251" s="11" t="s">
        <v>13</v>
      </c>
      <c r="C251" s="11" t="s">
        <v>464</v>
      </c>
      <c r="D251" s="89" t="s">
        <v>465</v>
      </c>
      <c r="E251" s="14">
        <v>0.2182060185185185</v>
      </c>
      <c r="F251" s="16">
        <v>44.18</v>
      </c>
      <c r="G251" s="9"/>
      <c r="H251" s="90" t="s">
        <v>187</v>
      </c>
      <c r="I251" s="23" t="s">
        <v>45</v>
      </c>
      <c r="J251" s="23">
        <v>36</v>
      </c>
    </row>
    <row r="252" spans="1:10" s="67" customFormat="1" ht="12.75">
      <c r="A252" s="27" t="s">
        <v>431</v>
      </c>
      <c r="B252" s="22" t="s">
        <v>104</v>
      </c>
      <c r="C252" s="11" t="s">
        <v>194</v>
      </c>
      <c r="D252" s="89" t="s">
        <v>466</v>
      </c>
      <c r="E252" s="14">
        <v>0.11289877083333333</v>
      </c>
      <c r="F252" s="16">
        <v>78.01</v>
      </c>
      <c r="G252" s="17">
        <v>301.7</v>
      </c>
      <c r="H252" s="90" t="s">
        <v>187</v>
      </c>
      <c r="I252" s="12" t="s">
        <v>16</v>
      </c>
      <c r="J252" s="12">
        <v>45</v>
      </c>
    </row>
    <row r="253" spans="1:10" s="67" customFormat="1" ht="12.75">
      <c r="A253" s="27" t="s">
        <v>431</v>
      </c>
      <c r="B253" s="22" t="s">
        <v>104</v>
      </c>
      <c r="C253" s="11" t="s">
        <v>467</v>
      </c>
      <c r="D253" s="89" t="s">
        <v>468</v>
      </c>
      <c r="E253" s="14">
        <v>0.11536392708333335</v>
      </c>
      <c r="F253" s="16">
        <v>76.34</v>
      </c>
      <c r="G253" s="9"/>
      <c r="H253" s="90" t="s">
        <v>187</v>
      </c>
      <c r="I253" s="12" t="s">
        <v>16</v>
      </c>
      <c r="J253" s="12">
        <v>49</v>
      </c>
    </row>
    <row r="254" spans="1:10" s="67" customFormat="1" ht="12.75">
      <c r="A254" s="27" t="s">
        <v>431</v>
      </c>
      <c r="B254" t="s">
        <v>104</v>
      </c>
      <c r="C254" s="11" t="s">
        <v>366</v>
      </c>
      <c r="D254" s="89" t="s">
        <v>469</v>
      </c>
      <c r="E254" s="14">
        <v>0.11575313425925927</v>
      </c>
      <c r="F254" s="16">
        <v>76.09</v>
      </c>
      <c r="G254" s="17"/>
      <c r="H254" s="90" t="s">
        <v>187</v>
      </c>
      <c r="I254" s="12" t="s">
        <v>16</v>
      </c>
      <c r="J254" s="12">
        <v>69</v>
      </c>
    </row>
    <row r="255" spans="1:10" s="67" customFormat="1" ht="12.75">
      <c r="A255" s="27" t="s">
        <v>431</v>
      </c>
      <c r="B255" s="19" t="s">
        <v>104</v>
      </c>
      <c r="C255" s="11" t="s">
        <v>193</v>
      </c>
      <c r="D255" s="89" t="s">
        <v>470</v>
      </c>
      <c r="E255" s="14">
        <v>0.12358937268518518</v>
      </c>
      <c r="F255" s="16">
        <v>71.26</v>
      </c>
      <c r="G255" s="9"/>
      <c r="H255" s="90" t="s">
        <v>187</v>
      </c>
      <c r="I255" s="20" t="s">
        <v>16</v>
      </c>
      <c r="J255" s="20">
        <v>43</v>
      </c>
    </row>
    <row r="256" spans="1:10" s="67" customFormat="1" ht="12.75">
      <c r="A256" s="27" t="s">
        <v>431</v>
      </c>
      <c r="B256" t="s">
        <v>104</v>
      </c>
      <c r="C256" s="11" t="s">
        <v>373</v>
      </c>
      <c r="D256" s="89" t="s">
        <v>471</v>
      </c>
      <c r="E256" s="14">
        <v>0.12540662037037037</v>
      </c>
      <c r="F256" s="16">
        <v>70.23</v>
      </c>
      <c r="G256" s="9"/>
      <c r="H256" s="90" t="s">
        <v>187</v>
      </c>
      <c r="I256" s="12" t="s">
        <v>16</v>
      </c>
      <c r="J256" s="12">
        <v>42</v>
      </c>
    </row>
    <row r="257" spans="1:10" s="67" customFormat="1" ht="12.75">
      <c r="A257" s="27" t="s">
        <v>431</v>
      </c>
      <c r="B257" t="s">
        <v>104</v>
      </c>
      <c r="C257" s="11" t="s">
        <v>204</v>
      </c>
      <c r="D257" s="89" t="s">
        <v>472</v>
      </c>
      <c r="E257" s="14">
        <v>0.12666666666666668</v>
      </c>
      <c r="F257" s="16">
        <v>69.53</v>
      </c>
      <c r="G257"/>
      <c r="H257" s="90" t="s">
        <v>187</v>
      </c>
      <c r="I257" s="12" t="s">
        <v>16</v>
      </c>
      <c r="J257" s="12">
        <v>36</v>
      </c>
    </row>
    <row r="258" spans="1:10" s="67" customFormat="1" ht="12.75">
      <c r="A258" s="27" t="s">
        <v>431</v>
      </c>
      <c r="B258" t="s">
        <v>104</v>
      </c>
      <c r="C258" s="11" t="s">
        <v>197</v>
      </c>
      <c r="D258" s="89" t="s">
        <v>473</v>
      </c>
      <c r="E258" s="14">
        <v>0.1292551215277778</v>
      </c>
      <c r="F258" s="16">
        <v>68.14</v>
      </c>
      <c r="G258" s="9"/>
      <c r="H258" s="90" t="s">
        <v>187</v>
      </c>
      <c r="I258" s="12" t="s">
        <v>16</v>
      </c>
      <c r="J258" s="12">
        <v>40</v>
      </c>
    </row>
    <row r="259" spans="1:10" s="67" customFormat="1" ht="12.75">
      <c r="A259" s="27" t="s">
        <v>431</v>
      </c>
      <c r="B259" s="11" t="s">
        <v>104</v>
      </c>
      <c r="C259" s="11" t="s">
        <v>200</v>
      </c>
      <c r="D259" s="89" t="s">
        <v>474</v>
      </c>
      <c r="E259" s="14">
        <v>0.13668981481481482</v>
      </c>
      <c r="F259" s="16">
        <v>64.43</v>
      </c>
      <c r="G259" s="9"/>
      <c r="H259" s="90" t="s">
        <v>187</v>
      </c>
      <c r="I259" s="12" t="s">
        <v>16</v>
      </c>
      <c r="J259" s="12">
        <v>37</v>
      </c>
    </row>
    <row r="260" spans="1:10" s="67" customFormat="1" ht="12.75">
      <c r="A260" s="27" t="s">
        <v>431</v>
      </c>
      <c r="B260" t="s">
        <v>104</v>
      </c>
      <c r="C260" s="11" t="s">
        <v>201</v>
      </c>
      <c r="D260" s="89" t="s">
        <v>475</v>
      </c>
      <c r="E260" s="14">
        <v>0.13798687037037036</v>
      </c>
      <c r="F260" s="16">
        <v>63.83</v>
      </c>
      <c r="G260" s="9"/>
      <c r="H260" s="90" t="s">
        <v>187</v>
      </c>
      <c r="I260" s="12" t="s">
        <v>16</v>
      </c>
      <c r="J260" s="12">
        <v>44</v>
      </c>
    </row>
    <row r="261" spans="1:10" s="67" customFormat="1" ht="12.75">
      <c r="A261" s="27" t="s">
        <v>431</v>
      </c>
      <c r="B261" t="s">
        <v>104</v>
      </c>
      <c r="C261" s="11" t="s">
        <v>198</v>
      </c>
      <c r="D261" s="89" t="s">
        <v>476</v>
      </c>
      <c r="E261" s="14">
        <v>0.14052235416666667</v>
      </c>
      <c r="F261" s="16">
        <v>62.67</v>
      </c>
      <c r="G261" s="17"/>
      <c r="H261" s="90" t="s">
        <v>187</v>
      </c>
      <c r="I261" s="12" t="s">
        <v>16</v>
      </c>
      <c r="J261" s="12">
        <v>45</v>
      </c>
    </row>
    <row r="262" spans="1:10" s="67" customFormat="1" ht="12.75">
      <c r="A262" s="27" t="s">
        <v>431</v>
      </c>
      <c r="B262" t="s">
        <v>104</v>
      </c>
      <c r="C262" s="11" t="s">
        <v>202</v>
      </c>
      <c r="D262" s="89" t="s">
        <v>477</v>
      </c>
      <c r="E262" s="14">
        <v>0.1407541111111111</v>
      </c>
      <c r="F262" s="16">
        <v>62.57</v>
      </c>
      <c r="G262"/>
      <c r="H262" s="90" t="s">
        <v>187</v>
      </c>
      <c r="I262" s="12" t="s">
        <v>16</v>
      </c>
      <c r="J262" s="12">
        <v>48</v>
      </c>
    </row>
    <row r="263" spans="1:10" s="67" customFormat="1" ht="12.75">
      <c r="A263" s="27" t="s">
        <v>431</v>
      </c>
      <c r="B263" t="s">
        <v>104</v>
      </c>
      <c r="C263" s="11" t="s">
        <v>478</v>
      </c>
      <c r="D263" s="89" t="s">
        <v>479</v>
      </c>
      <c r="E263" s="14">
        <v>0.15030429861111114</v>
      </c>
      <c r="F263" s="16">
        <v>58.6</v>
      </c>
      <c r="G263" s="9"/>
      <c r="H263" s="90" t="s">
        <v>187</v>
      </c>
      <c r="I263" s="23" t="s">
        <v>16</v>
      </c>
      <c r="J263" s="23">
        <v>49</v>
      </c>
    </row>
    <row r="264" spans="1:10" s="67" customFormat="1" ht="12.75">
      <c r="A264" s="27" t="s">
        <v>431</v>
      </c>
      <c r="B264" s="22" t="s">
        <v>104</v>
      </c>
      <c r="C264" s="11" t="s">
        <v>206</v>
      </c>
      <c r="D264" s="89" t="s">
        <v>480</v>
      </c>
      <c r="E264" s="14">
        <v>0.16542824074074072</v>
      </c>
      <c r="F264" s="16">
        <v>58.28</v>
      </c>
      <c r="G264"/>
      <c r="H264" s="90" t="s">
        <v>187</v>
      </c>
      <c r="I264" s="12" t="s">
        <v>45</v>
      </c>
      <c r="J264" s="12">
        <v>35</v>
      </c>
    </row>
    <row r="265" spans="1:10" s="67" customFormat="1" ht="12.75">
      <c r="A265" s="27" t="s">
        <v>431</v>
      </c>
      <c r="B265" s="11" t="s">
        <v>52</v>
      </c>
      <c r="C265" s="11" t="s">
        <v>267</v>
      </c>
      <c r="D265" s="89" t="s">
        <v>481</v>
      </c>
      <c r="E265" s="14">
        <v>0.10784722222222222</v>
      </c>
      <c r="F265" s="16">
        <v>81.66</v>
      </c>
      <c r="G265" s="17">
        <v>300.02</v>
      </c>
      <c r="H265" s="90" t="s">
        <v>187</v>
      </c>
      <c r="I265" s="23" t="s">
        <v>16</v>
      </c>
      <c r="J265" s="23">
        <v>30</v>
      </c>
    </row>
    <row r="266" spans="1:10" s="67" customFormat="1" ht="12.75">
      <c r="A266" s="27" t="s">
        <v>431</v>
      </c>
      <c r="B266" s="11" t="s">
        <v>52</v>
      </c>
      <c r="C266" s="11" t="s">
        <v>262</v>
      </c>
      <c r="D266" s="89" t="s">
        <v>482</v>
      </c>
      <c r="E266" s="14">
        <v>0.11351210648148148</v>
      </c>
      <c r="F266" s="16">
        <v>77.59</v>
      </c>
      <c r="G266" s="9"/>
      <c r="H266" s="90" t="s">
        <v>187</v>
      </c>
      <c r="I266" s="12" t="s">
        <v>16</v>
      </c>
      <c r="J266" s="12">
        <v>50</v>
      </c>
    </row>
    <row r="267" spans="1:10" s="67" customFormat="1" ht="12.75">
      <c r="A267" s="27" t="s">
        <v>431</v>
      </c>
      <c r="B267" t="s">
        <v>52</v>
      </c>
      <c r="C267" s="11" t="s">
        <v>389</v>
      </c>
      <c r="D267" s="89" t="s">
        <v>483</v>
      </c>
      <c r="E267" s="14">
        <v>0.12159722222222223</v>
      </c>
      <c r="F267" s="16">
        <v>72.43</v>
      </c>
      <c r="G267" s="9"/>
      <c r="H267" s="90" t="s">
        <v>187</v>
      </c>
      <c r="I267" s="12" t="s">
        <v>16</v>
      </c>
      <c r="J267" s="12">
        <v>30</v>
      </c>
    </row>
    <row r="268" spans="1:10" s="67" customFormat="1" ht="12.75">
      <c r="A268" s="27" t="s">
        <v>431</v>
      </c>
      <c r="B268" t="s">
        <v>52</v>
      </c>
      <c r="C268" s="11" t="s">
        <v>277</v>
      </c>
      <c r="D268" s="89" t="s">
        <v>484</v>
      </c>
      <c r="E268" s="14">
        <v>0.12886614583333333</v>
      </c>
      <c r="F268" s="16">
        <v>68.34</v>
      </c>
      <c r="G268" s="9"/>
      <c r="H268" s="90" t="s">
        <v>187</v>
      </c>
      <c r="I268" s="12" t="s">
        <v>16</v>
      </c>
      <c r="J268" s="12">
        <v>50</v>
      </c>
    </row>
    <row r="269" spans="1:10" s="67" customFormat="1" ht="12.75">
      <c r="A269" s="27" t="s">
        <v>431</v>
      </c>
      <c r="B269" s="11" t="s">
        <v>52</v>
      </c>
      <c r="C269" s="11" t="s">
        <v>388</v>
      </c>
      <c r="D269" s="89" t="s">
        <v>485</v>
      </c>
      <c r="E269" s="14">
        <v>0.12909494444444444</v>
      </c>
      <c r="F269" s="16">
        <v>68.22</v>
      </c>
      <c r="G269"/>
      <c r="H269" s="90" t="s">
        <v>187</v>
      </c>
      <c r="I269" s="12" t="s">
        <v>16</v>
      </c>
      <c r="J269" s="12">
        <v>38</v>
      </c>
    </row>
    <row r="270" spans="1:10" s="67" customFormat="1" ht="12.75">
      <c r="A270" s="27" t="s">
        <v>431</v>
      </c>
      <c r="B270" t="s">
        <v>52</v>
      </c>
      <c r="C270" s="11" t="s">
        <v>266</v>
      </c>
      <c r="D270" s="89" t="s">
        <v>486</v>
      </c>
      <c r="E270" s="14">
        <v>0.12917824074074075</v>
      </c>
      <c r="F270" s="16">
        <v>68.18</v>
      </c>
      <c r="G270" s="9"/>
      <c r="H270" s="90" t="s">
        <v>187</v>
      </c>
      <c r="I270" s="12" t="s">
        <v>16</v>
      </c>
      <c r="J270" s="12">
        <v>32</v>
      </c>
    </row>
    <row r="271" spans="1:10" s="67" customFormat="1" ht="12.75">
      <c r="A271" s="27" t="s">
        <v>431</v>
      </c>
      <c r="B271" s="22" t="s">
        <v>52</v>
      </c>
      <c r="C271" s="11" t="s">
        <v>487</v>
      </c>
      <c r="D271" s="89" t="s">
        <v>488</v>
      </c>
      <c r="E271" s="14">
        <v>0.1315535659722222</v>
      </c>
      <c r="F271" s="16">
        <v>66.95</v>
      </c>
      <c r="G271" s="9"/>
      <c r="H271" s="90" t="s">
        <v>187</v>
      </c>
      <c r="I271" s="23" t="s">
        <v>16</v>
      </c>
      <c r="J271" s="23">
        <v>38</v>
      </c>
    </row>
    <row r="272" spans="1:10" s="67" customFormat="1" ht="12.75">
      <c r="A272" s="27" t="s">
        <v>431</v>
      </c>
      <c r="B272" s="19" t="s">
        <v>52</v>
      </c>
      <c r="C272" s="11" t="s">
        <v>286</v>
      </c>
      <c r="D272" s="89" t="s">
        <v>489</v>
      </c>
      <c r="E272" s="14">
        <v>0.1347444814814815</v>
      </c>
      <c r="F272" s="16">
        <v>65.36</v>
      </c>
      <c r="G272"/>
      <c r="H272" s="90" t="s">
        <v>187</v>
      </c>
      <c r="I272" s="20" t="s">
        <v>16</v>
      </c>
      <c r="J272" s="20">
        <v>48</v>
      </c>
    </row>
    <row r="273" spans="1:10" s="67" customFormat="1" ht="12.75">
      <c r="A273" s="27" t="s">
        <v>431</v>
      </c>
      <c r="B273" t="s">
        <v>52</v>
      </c>
      <c r="C273" s="11" t="s">
        <v>270</v>
      </c>
      <c r="D273" s="89" t="s">
        <v>490</v>
      </c>
      <c r="E273" s="14">
        <v>0.13658564814814814</v>
      </c>
      <c r="F273" s="16">
        <v>64.48</v>
      </c>
      <c r="G273" s="9"/>
      <c r="H273" s="90" t="s">
        <v>187</v>
      </c>
      <c r="I273" s="12" t="s">
        <v>16</v>
      </c>
      <c r="J273" s="12">
        <v>36</v>
      </c>
    </row>
    <row r="274" spans="1:10" s="67" customFormat="1" ht="12.75">
      <c r="A274" s="27" t="s">
        <v>431</v>
      </c>
      <c r="B274" t="s">
        <v>52</v>
      </c>
      <c r="C274" s="11" t="s">
        <v>491</v>
      </c>
      <c r="D274" s="89" t="s">
        <v>492</v>
      </c>
      <c r="E274" s="14">
        <v>0.1499189814814815</v>
      </c>
      <c r="F274" s="16">
        <v>64.31</v>
      </c>
      <c r="G274" s="17"/>
      <c r="H274" s="90" t="s">
        <v>187</v>
      </c>
      <c r="I274" s="12" t="s">
        <v>45</v>
      </c>
      <c r="J274" s="12">
        <v>32</v>
      </c>
    </row>
    <row r="275" spans="1:10" s="67" customFormat="1" ht="12.75">
      <c r="A275" s="27" t="s">
        <v>431</v>
      </c>
      <c r="B275" t="s">
        <v>52</v>
      </c>
      <c r="C275" s="11" t="s">
        <v>493</v>
      </c>
      <c r="D275" s="89" t="s">
        <v>494</v>
      </c>
      <c r="E275" s="14">
        <v>0.1524537037037037</v>
      </c>
      <c r="F275" s="16">
        <v>63.24</v>
      </c>
      <c r="G275" s="9"/>
      <c r="H275" s="90" t="s">
        <v>187</v>
      </c>
      <c r="I275" s="12" t="s">
        <v>45</v>
      </c>
      <c r="J275" s="12">
        <v>30</v>
      </c>
    </row>
    <row r="276" spans="1:10" s="67" customFormat="1" ht="12.75">
      <c r="A276" s="27" t="s">
        <v>431</v>
      </c>
      <c r="B276" s="11" t="s">
        <v>52</v>
      </c>
      <c r="C276" s="11" t="s">
        <v>264</v>
      </c>
      <c r="D276" s="89" t="s">
        <v>495</v>
      </c>
      <c r="E276" s="14">
        <v>0.1527266666666667</v>
      </c>
      <c r="F276" s="16">
        <v>63.13</v>
      </c>
      <c r="G276" s="9"/>
      <c r="H276" s="90" t="s">
        <v>187</v>
      </c>
      <c r="I276" s="12" t="s">
        <v>45</v>
      </c>
      <c r="J276" s="12">
        <v>51</v>
      </c>
    </row>
    <row r="277" spans="1:10" s="67" customFormat="1" ht="12.75">
      <c r="A277" s="27" t="s">
        <v>431</v>
      </c>
      <c r="B277" t="s">
        <v>52</v>
      </c>
      <c r="C277" s="11" t="s">
        <v>496</v>
      </c>
      <c r="D277" s="89" t="s">
        <v>497</v>
      </c>
      <c r="E277" s="14">
        <v>0.14109953703703704</v>
      </c>
      <c r="F277" s="16">
        <v>62.42</v>
      </c>
      <c r="G277" s="9"/>
      <c r="H277" s="90" t="s">
        <v>187</v>
      </c>
      <c r="I277" s="12" t="s">
        <v>16</v>
      </c>
      <c r="J277" s="12">
        <v>27</v>
      </c>
    </row>
    <row r="278" spans="1:10" s="67" customFormat="1" ht="12.75">
      <c r="A278" s="27" t="s">
        <v>431</v>
      </c>
      <c r="B278" t="s">
        <v>52</v>
      </c>
      <c r="C278" s="11" t="s">
        <v>272</v>
      </c>
      <c r="D278" s="89" t="s">
        <v>498</v>
      </c>
      <c r="E278" s="14">
        <v>0.1411111111111111</v>
      </c>
      <c r="F278" s="16">
        <v>62.41</v>
      </c>
      <c r="G278" s="17"/>
      <c r="H278" s="90" t="s">
        <v>187</v>
      </c>
      <c r="I278" s="12" t="s">
        <v>16</v>
      </c>
      <c r="J278" s="12">
        <v>27</v>
      </c>
    </row>
    <row r="279" spans="1:10" s="67" customFormat="1" ht="12.75">
      <c r="A279" s="27" t="s">
        <v>431</v>
      </c>
      <c r="B279" t="s">
        <v>52</v>
      </c>
      <c r="C279" s="11" t="s">
        <v>289</v>
      </c>
      <c r="D279" s="89" t="s">
        <v>499</v>
      </c>
      <c r="E279" s="14">
        <v>0.16025462962962964</v>
      </c>
      <c r="F279" s="16">
        <v>60.16</v>
      </c>
      <c r="G279" s="9"/>
      <c r="H279" s="90" t="s">
        <v>187</v>
      </c>
      <c r="I279" s="12" t="s">
        <v>45</v>
      </c>
      <c r="J279" s="12">
        <v>28</v>
      </c>
    </row>
    <row r="280" spans="1:10" s="67" customFormat="1" ht="12.75">
      <c r="A280" s="27" t="s">
        <v>431</v>
      </c>
      <c r="B280" t="s">
        <v>52</v>
      </c>
      <c r="C280" s="11" t="s">
        <v>500</v>
      </c>
      <c r="D280" s="89" t="s">
        <v>501</v>
      </c>
      <c r="E280" s="14">
        <v>0.1500562326388889</v>
      </c>
      <c r="F280" s="16">
        <v>58.69</v>
      </c>
      <c r="G280" s="17"/>
      <c r="H280" s="90" t="s">
        <v>187</v>
      </c>
      <c r="I280" s="12" t="s">
        <v>16</v>
      </c>
      <c r="J280" s="12">
        <v>55</v>
      </c>
    </row>
    <row r="281" spans="1:10" s="67" customFormat="1" ht="12.75">
      <c r="A281" s="27" t="s">
        <v>431</v>
      </c>
      <c r="B281" t="s">
        <v>52</v>
      </c>
      <c r="C281" s="11" t="s">
        <v>280</v>
      </c>
      <c r="D281" s="89" t="s">
        <v>502</v>
      </c>
      <c r="E281" s="14">
        <v>0.15011896296296295</v>
      </c>
      <c r="F281" s="16">
        <v>58.67</v>
      </c>
      <c r="G281" s="17"/>
      <c r="H281" s="90" t="s">
        <v>187</v>
      </c>
      <c r="I281" s="25" t="s">
        <v>16</v>
      </c>
      <c r="J281" s="25">
        <v>39</v>
      </c>
    </row>
    <row r="282" spans="1:10" s="67" customFormat="1" ht="12.75">
      <c r="A282" s="27" t="s">
        <v>431</v>
      </c>
      <c r="B282" t="s">
        <v>52</v>
      </c>
      <c r="C282" s="11" t="s">
        <v>503</v>
      </c>
      <c r="D282" s="89" t="s">
        <v>504</v>
      </c>
      <c r="E282" s="14">
        <v>0.16745370370370372</v>
      </c>
      <c r="F282" s="16">
        <v>57.58</v>
      </c>
      <c r="G282" s="9"/>
      <c r="H282" s="90" t="s">
        <v>187</v>
      </c>
      <c r="I282" s="12" t="s">
        <v>45</v>
      </c>
      <c r="J282" s="12">
        <v>24</v>
      </c>
    </row>
    <row r="283" spans="1:10" s="67" customFormat="1" ht="12.75">
      <c r="A283" s="27" t="s">
        <v>431</v>
      </c>
      <c r="B283" t="s">
        <v>52</v>
      </c>
      <c r="C283" s="11" t="s">
        <v>505</v>
      </c>
      <c r="D283" s="89" t="s">
        <v>506</v>
      </c>
      <c r="E283" s="14">
        <v>0.16748842592592594</v>
      </c>
      <c r="F283" s="16">
        <v>57.57</v>
      </c>
      <c r="G283" s="9"/>
      <c r="H283" s="90" t="s">
        <v>187</v>
      </c>
      <c r="I283" s="12" t="s">
        <v>45</v>
      </c>
      <c r="J283" s="12">
        <v>29</v>
      </c>
    </row>
    <row r="284" spans="1:10" s="67" customFormat="1" ht="12.75">
      <c r="A284" s="27" t="s">
        <v>431</v>
      </c>
      <c r="B284" t="s">
        <v>52</v>
      </c>
      <c r="C284" s="11" t="s">
        <v>507</v>
      </c>
      <c r="D284" s="89" t="s">
        <v>508</v>
      </c>
      <c r="E284" s="14">
        <v>0.1550462962962963</v>
      </c>
      <c r="F284" s="16">
        <v>56.8</v>
      </c>
      <c r="G284" s="9"/>
      <c r="H284" s="90" t="s">
        <v>187</v>
      </c>
      <c r="I284" s="12" t="s">
        <v>16</v>
      </c>
      <c r="J284" s="12">
        <v>34</v>
      </c>
    </row>
    <row r="285" spans="1:10" s="67" customFormat="1" ht="12.75">
      <c r="A285" s="27" t="s">
        <v>431</v>
      </c>
      <c r="B285" t="s">
        <v>52</v>
      </c>
      <c r="C285" s="11" t="s">
        <v>405</v>
      </c>
      <c r="D285" s="89" t="s">
        <v>509</v>
      </c>
      <c r="E285" s="14">
        <v>0.16025114583333333</v>
      </c>
      <c r="F285" s="16">
        <v>54.96</v>
      </c>
      <c r="G285" s="9"/>
      <c r="H285" s="90" t="s">
        <v>187</v>
      </c>
      <c r="I285" s="12" t="s">
        <v>16</v>
      </c>
      <c r="J285" s="12">
        <v>46</v>
      </c>
    </row>
    <row r="286" spans="1:10" s="67" customFormat="1" ht="12.75">
      <c r="A286" s="27" t="s">
        <v>431</v>
      </c>
      <c r="B286" t="s">
        <v>52</v>
      </c>
      <c r="C286" s="11" t="s">
        <v>510</v>
      </c>
      <c r="D286" s="89" t="s">
        <v>511</v>
      </c>
      <c r="E286" s="14">
        <v>0.18106481481481482</v>
      </c>
      <c r="F286" s="16">
        <v>53.25</v>
      </c>
      <c r="G286" s="9"/>
      <c r="H286" s="90" t="s">
        <v>187</v>
      </c>
      <c r="I286" s="12" t="s">
        <v>45</v>
      </c>
      <c r="J286" s="12">
        <v>33</v>
      </c>
    </row>
    <row r="287" spans="1:10" s="67" customFormat="1" ht="12.75">
      <c r="A287" s="27" t="s">
        <v>431</v>
      </c>
      <c r="B287" t="s">
        <v>52</v>
      </c>
      <c r="C287" s="11" t="s">
        <v>395</v>
      </c>
      <c r="D287" s="89" t="s">
        <v>512</v>
      </c>
      <c r="E287" s="14">
        <v>0.18138737152777779</v>
      </c>
      <c r="F287" s="16">
        <v>53.15</v>
      </c>
      <c r="G287" s="17"/>
      <c r="H287" s="90" t="s">
        <v>187</v>
      </c>
      <c r="I287" s="12" t="s">
        <v>45</v>
      </c>
      <c r="J287" s="12">
        <v>42</v>
      </c>
    </row>
    <row r="288" spans="1:10" s="67" customFormat="1" ht="12.75">
      <c r="A288" s="27" t="s">
        <v>431</v>
      </c>
      <c r="B288" t="s">
        <v>52</v>
      </c>
      <c r="C288" s="11" t="s">
        <v>275</v>
      </c>
      <c r="D288" s="89" t="s">
        <v>513</v>
      </c>
      <c r="E288" s="14">
        <v>0.16590393518518518</v>
      </c>
      <c r="F288" s="16">
        <v>53.09</v>
      </c>
      <c r="G288"/>
      <c r="H288" s="90" t="s">
        <v>187</v>
      </c>
      <c r="I288" s="1" t="s">
        <v>16</v>
      </c>
      <c r="J288" s="1">
        <v>50</v>
      </c>
    </row>
    <row r="289" spans="1:10" s="67" customFormat="1" ht="12.75">
      <c r="A289" s="27" t="s">
        <v>431</v>
      </c>
      <c r="B289" s="19" t="s">
        <v>52</v>
      </c>
      <c r="C289" s="11" t="s">
        <v>410</v>
      </c>
      <c r="D289" s="89" t="s">
        <v>514</v>
      </c>
      <c r="E289" s="14">
        <v>0.18353520370370371</v>
      </c>
      <c r="F289" s="16">
        <v>52.53</v>
      </c>
      <c r="G289" s="17"/>
      <c r="H289" s="90" t="s">
        <v>187</v>
      </c>
      <c r="I289" s="12" t="s">
        <v>45</v>
      </c>
      <c r="J289" s="12">
        <v>38</v>
      </c>
    </row>
    <row r="290" spans="1:10" s="67" customFormat="1" ht="12.75">
      <c r="A290" s="27" t="s">
        <v>431</v>
      </c>
      <c r="B290" t="s">
        <v>52</v>
      </c>
      <c r="C290" s="11" t="s">
        <v>515</v>
      </c>
      <c r="D290" s="89" t="s">
        <v>516</v>
      </c>
      <c r="E290" s="14">
        <v>0.1870601851851852</v>
      </c>
      <c r="F290" s="16">
        <v>51.54</v>
      </c>
      <c r="G290"/>
      <c r="H290" s="90" t="s">
        <v>187</v>
      </c>
      <c r="I290" s="12" t="s">
        <v>45</v>
      </c>
      <c r="J290" s="12">
        <v>24</v>
      </c>
    </row>
    <row r="291" spans="1:10" s="67" customFormat="1" ht="12.75">
      <c r="A291" s="27" t="s">
        <v>431</v>
      </c>
      <c r="B291" t="s">
        <v>52</v>
      </c>
      <c r="C291" s="11" t="s">
        <v>408</v>
      </c>
      <c r="D291" s="89" t="s">
        <v>517</v>
      </c>
      <c r="E291" s="14">
        <v>0.1876273148148148</v>
      </c>
      <c r="F291" s="16">
        <v>51.39</v>
      </c>
      <c r="G291" s="9"/>
      <c r="H291" s="90" t="s">
        <v>187</v>
      </c>
      <c r="I291" s="12" t="s">
        <v>45</v>
      </c>
      <c r="J291" s="12">
        <v>31</v>
      </c>
    </row>
    <row r="292" spans="1:10" s="67" customFormat="1" ht="12.75">
      <c r="A292" s="27" t="s">
        <v>431</v>
      </c>
      <c r="B292" t="s">
        <v>52</v>
      </c>
      <c r="C292" s="11" t="s">
        <v>292</v>
      </c>
      <c r="D292" s="89" t="s">
        <v>518</v>
      </c>
      <c r="E292" s="14">
        <v>0.17867729166666668</v>
      </c>
      <c r="F292" s="16">
        <v>49.29</v>
      </c>
      <c r="G292" s="9"/>
      <c r="H292" s="90" t="s">
        <v>187</v>
      </c>
      <c r="I292" s="12" t="s">
        <v>16</v>
      </c>
      <c r="J292" s="12">
        <v>44</v>
      </c>
    </row>
    <row r="293" spans="1:10" s="67" customFormat="1" ht="12.75">
      <c r="A293" s="27" t="s">
        <v>431</v>
      </c>
      <c r="B293" t="s">
        <v>52</v>
      </c>
      <c r="C293" s="11" t="s">
        <v>519</v>
      </c>
      <c r="D293" s="89" t="s">
        <v>520</v>
      </c>
      <c r="E293" s="14">
        <v>0.1801273148148148</v>
      </c>
      <c r="F293" s="16">
        <v>48.89</v>
      </c>
      <c r="G293"/>
      <c r="H293" s="90" t="s">
        <v>187</v>
      </c>
      <c r="I293" s="23" t="s">
        <v>16</v>
      </c>
      <c r="J293" s="23">
        <v>31</v>
      </c>
    </row>
    <row r="294" spans="1:10" s="67" customFormat="1" ht="12.75">
      <c r="A294" s="27" t="s">
        <v>431</v>
      </c>
      <c r="B294" s="19" t="s">
        <v>52</v>
      </c>
      <c r="C294" s="11" t="s">
        <v>407</v>
      </c>
      <c r="D294" s="89" t="s">
        <v>521</v>
      </c>
      <c r="E294" s="14">
        <v>0.19781314583333334</v>
      </c>
      <c r="F294" s="16">
        <v>44.52</v>
      </c>
      <c r="G294" s="9"/>
      <c r="H294" s="90" t="s">
        <v>187</v>
      </c>
      <c r="I294" s="20" t="s">
        <v>16</v>
      </c>
      <c r="J294" s="20">
        <v>52</v>
      </c>
    </row>
    <row r="295" spans="1:10" s="67" customFormat="1" ht="12.75">
      <c r="A295" s="27" t="s">
        <v>431</v>
      </c>
      <c r="B295" t="s">
        <v>52</v>
      </c>
      <c r="C295" s="11" t="s">
        <v>522</v>
      </c>
      <c r="D295" s="89" t="s">
        <v>523</v>
      </c>
      <c r="E295" s="14">
        <v>0.20745370370370372</v>
      </c>
      <c r="F295" s="16">
        <v>42.45</v>
      </c>
      <c r="G295" s="17"/>
      <c r="H295" s="90" t="s">
        <v>187</v>
      </c>
      <c r="I295" s="12" t="s">
        <v>16</v>
      </c>
      <c r="J295" s="12">
        <v>33</v>
      </c>
    </row>
    <row r="296" spans="1:10" s="67" customFormat="1" ht="12.75">
      <c r="A296" s="27" t="s">
        <v>431</v>
      </c>
      <c r="B296" t="s">
        <v>52</v>
      </c>
      <c r="C296" s="11" t="s">
        <v>524</v>
      </c>
      <c r="D296" s="89" t="s">
        <v>525</v>
      </c>
      <c r="E296" s="14">
        <v>0.22712962962962965</v>
      </c>
      <c r="F296" s="16">
        <v>42.45</v>
      </c>
      <c r="G296" s="17"/>
      <c r="H296" s="90" t="s">
        <v>187</v>
      </c>
      <c r="I296" s="23" t="s">
        <v>45</v>
      </c>
      <c r="J296" s="23">
        <v>27</v>
      </c>
    </row>
    <row r="297" spans="1:10" s="67" customFormat="1" ht="12.75">
      <c r="A297" s="27" t="s">
        <v>431</v>
      </c>
      <c r="B297" t="s">
        <v>52</v>
      </c>
      <c r="C297" s="11" t="s">
        <v>396</v>
      </c>
      <c r="D297" s="89" t="s">
        <v>526</v>
      </c>
      <c r="E297" s="14">
        <v>0.2342476851851852</v>
      </c>
      <c r="F297" s="16">
        <v>41.16</v>
      </c>
      <c r="G297" s="9"/>
      <c r="H297" s="90" t="s">
        <v>187</v>
      </c>
      <c r="I297" s="12" t="s">
        <v>45</v>
      </c>
      <c r="J297" s="12">
        <v>30</v>
      </c>
    </row>
    <row r="298" spans="1:10" s="67" customFormat="1" ht="12.75">
      <c r="A298" s="27" t="s">
        <v>431</v>
      </c>
      <c r="B298" t="s">
        <v>143</v>
      </c>
      <c r="C298" s="11" t="s">
        <v>229</v>
      </c>
      <c r="D298" s="89" t="s">
        <v>527</v>
      </c>
      <c r="E298" s="14">
        <v>0.10342578124999999</v>
      </c>
      <c r="F298" s="16">
        <v>85.16</v>
      </c>
      <c r="G298" s="17">
        <v>290.68</v>
      </c>
      <c r="H298" s="90" t="s">
        <v>187</v>
      </c>
      <c r="I298" s="1" t="s">
        <v>16</v>
      </c>
      <c r="J298" s="1">
        <v>65</v>
      </c>
    </row>
    <row r="299" spans="1:10" s="67" customFormat="1" ht="12.75">
      <c r="A299" s="27" t="s">
        <v>431</v>
      </c>
      <c r="B299" s="22" t="s">
        <v>143</v>
      </c>
      <c r="C299" s="11" t="s">
        <v>528</v>
      </c>
      <c r="D299" s="89" t="s">
        <v>529</v>
      </c>
      <c r="E299" s="14">
        <v>0.11523454861111111</v>
      </c>
      <c r="F299" s="16">
        <v>76.43</v>
      </c>
      <c r="G299" s="17"/>
      <c r="H299" s="90" t="s">
        <v>187</v>
      </c>
      <c r="I299" s="1" t="s">
        <v>16</v>
      </c>
      <c r="J299" s="1">
        <v>50</v>
      </c>
    </row>
    <row r="300" spans="1:10" s="67" customFormat="1" ht="12.75">
      <c r="A300" s="27" t="s">
        <v>431</v>
      </c>
      <c r="B300" s="22" t="s">
        <v>143</v>
      </c>
      <c r="C300" s="11" t="s">
        <v>232</v>
      </c>
      <c r="D300" s="89" t="s">
        <v>530</v>
      </c>
      <c r="E300" s="14">
        <v>0.12263729166666666</v>
      </c>
      <c r="F300" s="16">
        <v>71.82</v>
      </c>
      <c r="G300" s="17"/>
      <c r="H300" s="90" t="s">
        <v>187</v>
      </c>
      <c r="I300" s="23" t="s">
        <v>16</v>
      </c>
      <c r="J300" s="23">
        <v>45</v>
      </c>
    </row>
    <row r="301" spans="1:10" s="67" customFormat="1" ht="12.75">
      <c r="A301" s="27" t="s">
        <v>431</v>
      </c>
      <c r="B301" s="22" t="s">
        <v>143</v>
      </c>
      <c r="C301" s="11" t="s">
        <v>531</v>
      </c>
      <c r="D301" s="89" t="s">
        <v>532</v>
      </c>
      <c r="E301" s="14">
        <v>0.15379286111111112</v>
      </c>
      <c r="F301" s="16">
        <v>57.27</v>
      </c>
      <c r="G301" s="17"/>
      <c r="H301" s="90" t="s">
        <v>187</v>
      </c>
      <c r="I301" s="23" t="s">
        <v>16</v>
      </c>
      <c r="J301" s="23">
        <v>48</v>
      </c>
    </row>
    <row r="302" spans="1:10" s="67" customFormat="1" ht="12.75">
      <c r="A302" s="27" t="s">
        <v>431</v>
      </c>
      <c r="B302" s="22" t="s">
        <v>143</v>
      </c>
      <c r="C302" s="11" t="s">
        <v>380</v>
      </c>
      <c r="D302" s="89" t="s">
        <v>533</v>
      </c>
      <c r="E302" s="14">
        <v>0.15532256944444445</v>
      </c>
      <c r="F302" s="16">
        <v>56.7</v>
      </c>
      <c r="G302" s="17"/>
      <c r="H302" s="90" t="s">
        <v>187</v>
      </c>
      <c r="I302" s="1" t="s">
        <v>16</v>
      </c>
      <c r="J302" s="1">
        <v>56</v>
      </c>
    </row>
    <row r="303" spans="1:10" s="67" customFormat="1" ht="12.75">
      <c r="A303" s="27" t="s">
        <v>431</v>
      </c>
      <c r="B303" s="19" t="s">
        <v>534</v>
      </c>
      <c r="C303" s="11" t="s">
        <v>535</v>
      </c>
      <c r="D303" s="89" t="s">
        <v>536</v>
      </c>
      <c r="E303" s="14">
        <v>0.11383199999999999</v>
      </c>
      <c r="F303" s="16">
        <v>77.37</v>
      </c>
      <c r="G303" s="17">
        <v>281.31</v>
      </c>
      <c r="H303" s="90" t="s">
        <v>187</v>
      </c>
      <c r="I303" s="20" t="s">
        <v>16</v>
      </c>
      <c r="J303" s="20">
        <v>45</v>
      </c>
    </row>
    <row r="304" spans="1:10" s="67" customFormat="1" ht="12.75">
      <c r="A304" s="27" t="s">
        <v>431</v>
      </c>
      <c r="B304" t="s">
        <v>534</v>
      </c>
      <c r="C304" s="11" t="s">
        <v>537</v>
      </c>
      <c r="D304" s="89" t="s">
        <v>538</v>
      </c>
      <c r="E304" s="14">
        <v>0.12498956481481481</v>
      </c>
      <c r="F304" s="16">
        <v>70.46</v>
      </c>
      <c r="G304" s="17"/>
      <c r="H304" s="90" t="s">
        <v>187</v>
      </c>
      <c r="I304" s="12" t="s">
        <v>16</v>
      </c>
      <c r="J304" s="12">
        <v>48</v>
      </c>
    </row>
    <row r="305" spans="1:10" s="67" customFormat="1" ht="12.75">
      <c r="A305" s="27" t="s">
        <v>431</v>
      </c>
      <c r="B305" t="s">
        <v>534</v>
      </c>
      <c r="C305" s="11" t="s">
        <v>539</v>
      </c>
      <c r="D305" s="89" t="s">
        <v>540</v>
      </c>
      <c r="E305" s="14">
        <v>0.13066255787037037</v>
      </c>
      <c r="F305" s="16">
        <v>67.4</v>
      </c>
      <c r="G305" s="30"/>
      <c r="H305" s="90" t="s">
        <v>187</v>
      </c>
      <c r="I305" s="12" t="s">
        <v>16</v>
      </c>
      <c r="J305" s="12">
        <v>50</v>
      </c>
    </row>
    <row r="306" spans="1:10" s="67" customFormat="1" ht="12.75">
      <c r="A306" s="27" t="s">
        <v>431</v>
      </c>
      <c r="B306" t="s">
        <v>534</v>
      </c>
      <c r="C306" s="11" t="s">
        <v>541</v>
      </c>
      <c r="D306" s="89" t="s">
        <v>542</v>
      </c>
      <c r="E306" s="14">
        <v>0.1332822199074074</v>
      </c>
      <c r="F306" s="16">
        <v>66.08</v>
      </c>
      <c r="G306" s="9"/>
      <c r="H306" s="90" t="s">
        <v>187</v>
      </c>
      <c r="I306" s="12" t="s">
        <v>16</v>
      </c>
      <c r="J306" s="12">
        <v>43</v>
      </c>
    </row>
    <row r="307" spans="1:10" s="67" customFormat="1" ht="12.75">
      <c r="A307" s="27" t="s">
        <v>431</v>
      </c>
      <c r="B307" t="s">
        <v>534</v>
      </c>
      <c r="C307" s="11" t="s">
        <v>543</v>
      </c>
      <c r="D307" s="89" t="s">
        <v>544</v>
      </c>
      <c r="E307" s="14">
        <v>0.13452894444444444</v>
      </c>
      <c r="F307" s="16">
        <v>65.47</v>
      </c>
      <c r="G307" s="9"/>
      <c r="H307" s="90" t="s">
        <v>187</v>
      </c>
      <c r="I307" s="12" t="s">
        <v>16</v>
      </c>
      <c r="J307" s="12">
        <v>59</v>
      </c>
    </row>
    <row r="308" spans="1:10" s="67" customFormat="1" ht="12.75">
      <c r="A308" s="27" t="s">
        <v>431</v>
      </c>
      <c r="B308" t="s">
        <v>534</v>
      </c>
      <c r="C308" s="11" t="s">
        <v>545</v>
      </c>
      <c r="D308" s="91">
        <v>0.14331018518518518</v>
      </c>
      <c r="E308" s="14">
        <v>0.14331018518518518</v>
      </c>
      <c r="F308" s="16">
        <v>61.46</v>
      </c>
      <c r="G308" s="9"/>
      <c r="H308" s="90" t="s">
        <v>187</v>
      </c>
      <c r="I308" s="12" t="s">
        <v>16</v>
      </c>
      <c r="J308" s="12">
        <v>32</v>
      </c>
    </row>
    <row r="309" spans="1:10" s="67" customFormat="1" ht="12.75">
      <c r="A309" s="27" t="s">
        <v>431</v>
      </c>
      <c r="B309" t="s">
        <v>534</v>
      </c>
      <c r="C309" s="11" t="s">
        <v>546</v>
      </c>
      <c r="D309" s="91">
        <v>0.16128472222222223</v>
      </c>
      <c r="E309" s="14">
        <v>0.16094602430555557</v>
      </c>
      <c r="F309" s="16">
        <v>59.91</v>
      </c>
      <c r="G309" s="9"/>
      <c r="H309" s="90" t="s">
        <v>187</v>
      </c>
      <c r="I309" s="1" t="s">
        <v>45</v>
      </c>
      <c r="J309" s="1">
        <v>37</v>
      </c>
    </row>
    <row r="310" spans="1:10" s="67" customFormat="1" ht="12.75">
      <c r="A310" s="27" t="s">
        <v>431</v>
      </c>
      <c r="B310" s="11" t="s">
        <v>160</v>
      </c>
      <c r="C310" s="11" t="s">
        <v>414</v>
      </c>
      <c r="D310" s="89" t="s">
        <v>547</v>
      </c>
      <c r="E310" s="14">
        <v>0.14108680555555556</v>
      </c>
      <c r="F310" s="16">
        <v>68.34</v>
      </c>
      <c r="G310" s="17">
        <v>136.1</v>
      </c>
      <c r="H310" s="90" t="s">
        <v>263</v>
      </c>
      <c r="I310" s="23" t="s">
        <v>45</v>
      </c>
      <c r="J310" s="23">
        <v>50</v>
      </c>
    </row>
    <row r="311" spans="1:10" s="67" customFormat="1" ht="12.75">
      <c r="A311" s="27" t="s">
        <v>431</v>
      </c>
      <c r="B311" t="s">
        <v>160</v>
      </c>
      <c r="C311" s="11" t="s">
        <v>317</v>
      </c>
      <c r="D311" s="89" t="s">
        <v>548</v>
      </c>
      <c r="E311" s="14">
        <v>0.1299684375</v>
      </c>
      <c r="F311" s="16">
        <v>67.76</v>
      </c>
      <c r="G311" s="9"/>
      <c r="H311" s="90" t="s">
        <v>263</v>
      </c>
      <c r="I311" s="12" t="s">
        <v>16</v>
      </c>
      <c r="J311" s="12">
        <v>53</v>
      </c>
    </row>
    <row r="312" spans="3:10" s="67" customFormat="1" ht="11.25">
      <c r="C312" s="83"/>
      <c r="D312" s="84"/>
      <c r="E312" s="85"/>
      <c r="F312" s="86"/>
      <c r="G312" s="87"/>
      <c r="H312" s="88"/>
      <c r="I312" s="88"/>
      <c r="J312" s="88"/>
    </row>
    <row r="313" spans="3:10" s="67" customFormat="1" ht="11.25">
      <c r="C313" s="83"/>
      <c r="D313" s="84"/>
      <c r="E313" s="85"/>
      <c r="F313" s="86"/>
      <c r="G313" s="87"/>
      <c r="H313" s="88"/>
      <c r="I313" s="88"/>
      <c r="J313" s="88"/>
    </row>
    <row r="314" spans="1:10" s="67" customFormat="1" ht="12.75">
      <c r="A314" s="27" t="s">
        <v>549</v>
      </c>
      <c r="B314" s="92" t="s">
        <v>104</v>
      </c>
      <c r="C314" s="93" t="s">
        <v>550</v>
      </c>
      <c r="D314" s="13">
        <v>0.1108912037037037</v>
      </c>
      <c r="E314" s="14">
        <v>0.1108912037037037</v>
      </c>
      <c r="F314" s="94">
        <v>79.42</v>
      </c>
      <c r="G314" s="87">
        <v>307.51</v>
      </c>
      <c r="H314" s="90" t="s">
        <v>187</v>
      </c>
      <c r="I314" s="23" t="s">
        <v>16</v>
      </c>
      <c r="J314" s="23">
        <v>27</v>
      </c>
    </row>
    <row r="315" spans="1:10" s="67" customFormat="1" ht="12.75">
      <c r="A315" s="27" t="s">
        <v>551</v>
      </c>
      <c r="B315" s="92" t="s">
        <v>104</v>
      </c>
      <c r="C315" s="93" t="s">
        <v>552</v>
      </c>
      <c r="D315" s="13">
        <v>0.11498842592592594</v>
      </c>
      <c r="E315" s="14">
        <v>0.11498842592592594</v>
      </c>
      <c r="F315" s="94">
        <v>76.59</v>
      </c>
      <c r="G315" s="87"/>
      <c r="H315" s="90" t="s">
        <v>187</v>
      </c>
      <c r="I315" s="1" t="s">
        <v>16</v>
      </c>
      <c r="J315" s="1">
        <v>33</v>
      </c>
    </row>
    <row r="316" spans="1:10" s="67" customFormat="1" ht="12.75">
      <c r="A316" s="27" t="s">
        <v>551</v>
      </c>
      <c r="B316" s="92" t="s">
        <v>104</v>
      </c>
      <c r="C316" s="93" t="s">
        <v>194</v>
      </c>
      <c r="D316" s="13">
        <v>0.12141203703703703</v>
      </c>
      <c r="E316" s="14">
        <v>0.11602134259259259</v>
      </c>
      <c r="F316" s="94">
        <v>75.91</v>
      </c>
      <c r="G316" s="87"/>
      <c r="H316" s="90" t="s">
        <v>187</v>
      </c>
      <c r="I316" s="1" t="s">
        <v>16</v>
      </c>
      <c r="J316" s="1">
        <v>44</v>
      </c>
    </row>
    <row r="317" spans="1:10" s="67" customFormat="1" ht="12.75">
      <c r="A317" s="27" t="s">
        <v>551</v>
      </c>
      <c r="B317" s="92" t="s">
        <v>104</v>
      </c>
      <c r="C317" s="93" t="s">
        <v>366</v>
      </c>
      <c r="D317" s="13">
        <v>0.15101851851851852</v>
      </c>
      <c r="E317" s="14">
        <v>0.11651078703703703</v>
      </c>
      <c r="F317" s="94">
        <v>75.59</v>
      </c>
      <c r="G317" s="87"/>
      <c r="H317" s="90" t="s">
        <v>187</v>
      </c>
      <c r="I317" s="1" t="s">
        <v>16</v>
      </c>
      <c r="J317" s="1">
        <v>68</v>
      </c>
    </row>
    <row r="318" spans="1:10" s="67" customFormat="1" ht="12.75">
      <c r="A318" s="27" t="s">
        <v>551</v>
      </c>
      <c r="B318" s="92" t="s">
        <v>104</v>
      </c>
      <c r="C318" s="93" t="s">
        <v>467</v>
      </c>
      <c r="D318" s="13">
        <v>0.12614583333333332</v>
      </c>
      <c r="E318" s="14">
        <v>0.11696241666666665</v>
      </c>
      <c r="F318" s="94">
        <v>75.3</v>
      </c>
      <c r="G318" s="87"/>
      <c r="H318" s="90" t="s">
        <v>187</v>
      </c>
      <c r="I318" s="23" t="s">
        <v>16</v>
      </c>
      <c r="J318" s="23">
        <v>48</v>
      </c>
    </row>
    <row r="319" spans="1:10" s="67" customFormat="1" ht="12.75">
      <c r="A319" s="27" t="s">
        <v>551</v>
      </c>
      <c r="B319" s="92" t="s">
        <v>104</v>
      </c>
      <c r="C319" s="93" t="s">
        <v>553</v>
      </c>
      <c r="D319" s="13">
        <v>0.15042824074074074</v>
      </c>
      <c r="E319" s="14">
        <v>0.12843563194444443</v>
      </c>
      <c r="F319" s="94">
        <v>75.07</v>
      </c>
      <c r="G319" s="87"/>
      <c r="H319" s="90" t="s">
        <v>187</v>
      </c>
      <c r="I319" s="12" t="s">
        <v>45</v>
      </c>
      <c r="J319" s="12">
        <v>55</v>
      </c>
    </row>
    <row r="320" spans="1:10" s="67" customFormat="1" ht="12.75">
      <c r="A320" s="27" t="s">
        <v>551</v>
      </c>
      <c r="B320" s="92" t="s">
        <v>104</v>
      </c>
      <c r="C320" s="93" t="s">
        <v>554</v>
      </c>
      <c r="D320" s="13">
        <v>0.1226388888888889</v>
      </c>
      <c r="E320" s="14">
        <v>0.1226388888888889</v>
      </c>
      <c r="F320" s="94">
        <v>71.81</v>
      </c>
      <c r="G320" s="87"/>
      <c r="H320" s="90" t="s">
        <v>187</v>
      </c>
      <c r="I320" s="1" t="s">
        <v>16</v>
      </c>
      <c r="J320" s="1">
        <v>25</v>
      </c>
    </row>
    <row r="321" spans="1:10" s="67" customFormat="1" ht="12.75">
      <c r="A321" s="27" t="s">
        <v>551</v>
      </c>
      <c r="B321" s="92" t="s">
        <v>104</v>
      </c>
      <c r="C321" s="93" t="s">
        <v>193</v>
      </c>
      <c r="D321" s="13">
        <v>0.12738425925925925</v>
      </c>
      <c r="E321" s="14">
        <v>0.12349903935185184</v>
      </c>
      <c r="F321" s="94">
        <v>71.31</v>
      </c>
      <c r="G321" s="87"/>
      <c r="H321" s="90" t="s">
        <v>187</v>
      </c>
      <c r="I321" s="23" t="s">
        <v>16</v>
      </c>
      <c r="J321" s="23">
        <v>42</v>
      </c>
    </row>
    <row r="322" spans="1:10" s="67" customFormat="1" ht="12.75">
      <c r="A322" s="27" t="s">
        <v>551</v>
      </c>
      <c r="B322" s="92" t="s">
        <v>104</v>
      </c>
      <c r="C322" s="93" t="s">
        <v>202</v>
      </c>
      <c r="D322" s="13">
        <v>0.13863425925925926</v>
      </c>
      <c r="E322" s="14">
        <v>0.12953985185185185</v>
      </c>
      <c r="F322" s="94">
        <v>67.99</v>
      </c>
      <c r="G322" s="87"/>
      <c r="H322" s="90" t="s">
        <v>187</v>
      </c>
      <c r="I322" s="95" t="s">
        <v>16</v>
      </c>
      <c r="J322" s="95">
        <v>47</v>
      </c>
    </row>
    <row r="323" spans="1:10" s="67" customFormat="1" ht="12.75">
      <c r="A323" s="27" t="s">
        <v>551</v>
      </c>
      <c r="B323" s="92" t="s">
        <v>104</v>
      </c>
      <c r="C323" s="93" t="s">
        <v>373</v>
      </c>
      <c r="D323" s="13">
        <v>0.13348379629629628</v>
      </c>
      <c r="E323" s="14">
        <v>0.1303469270833333</v>
      </c>
      <c r="F323" s="94">
        <v>67.57</v>
      </c>
      <c r="G323" s="87"/>
      <c r="H323" s="90" t="s">
        <v>187</v>
      </c>
      <c r="I323" s="1" t="s">
        <v>16</v>
      </c>
      <c r="J323" s="1">
        <v>41</v>
      </c>
    </row>
    <row r="324" spans="1:10" s="67" customFormat="1" ht="12.75">
      <c r="A324" s="27" t="s">
        <v>551</v>
      </c>
      <c r="B324" s="92" t="s">
        <v>104</v>
      </c>
      <c r="C324" s="93" t="s">
        <v>204</v>
      </c>
      <c r="D324" s="13">
        <v>0.13413194444444446</v>
      </c>
      <c r="E324" s="14">
        <v>0.13413194444444446</v>
      </c>
      <c r="F324" s="94">
        <v>65.66</v>
      </c>
      <c r="G324" s="87"/>
      <c r="H324" s="90" t="s">
        <v>187</v>
      </c>
      <c r="I324" s="95" t="s">
        <v>16</v>
      </c>
      <c r="J324" s="95">
        <v>34</v>
      </c>
    </row>
    <row r="325" spans="1:10" s="67" customFormat="1" ht="12.75">
      <c r="A325" s="27" t="s">
        <v>551</v>
      </c>
      <c r="B325" s="92" t="s">
        <v>104</v>
      </c>
      <c r="C325" s="93" t="s">
        <v>210</v>
      </c>
      <c r="D325" s="13">
        <v>0.1358912037037037</v>
      </c>
      <c r="E325" s="14">
        <v>0.1358912037037037</v>
      </c>
      <c r="F325" s="94">
        <v>64.81</v>
      </c>
      <c r="G325" s="87"/>
      <c r="H325" s="90" t="s">
        <v>187</v>
      </c>
      <c r="I325" s="95" t="s">
        <v>16</v>
      </c>
      <c r="J325" s="95">
        <v>34</v>
      </c>
    </row>
    <row r="326" spans="1:10" s="67" customFormat="1" ht="12.75">
      <c r="A326" s="27" t="s">
        <v>551</v>
      </c>
      <c r="B326" s="92" t="s">
        <v>104</v>
      </c>
      <c r="C326" s="93" t="s">
        <v>200</v>
      </c>
      <c r="D326" s="13">
        <v>0.13684027777777777</v>
      </c>
      <c r="E326" s="14">
        <v>0.13684027777777777</v>
      </c>
      <c r="F326" s="94">
        <v>64.36</v>
      </c>
      <c r="G326" s="87"/>
      <c r="H326" s="90" t="s">
        <v>187</v>
      </c>
      <c r="I326" s="1" t="s">
        <v>16</v>
      </c>
      <c r="J326" s="1">
        <v>36</v>
      </c>
    </row>
    <row r="327" spans="1:10" s="67" customFormat="1" ht="12.75">
      <c r="A327" s="27" t="s">
        <v>551</v>
      </c>
      <c r="B327" s="92" t="s">
        <v>104</v>
      </c>
      <c r="C327" s="93" t="s">
        <v>201</v>
      </c>
      <c r="D327" s="13">
        <v>0.1428472222222222</v>
      </c>
      <c r="E327" s="14">
        <v>0.1375047361111111</v>
      </c>
      <c r="F327" s="94">
        <v>64.05</v>
      </c>
      <c r="G327" s="87"/>
      <c r="H327" s="90" t="s">
        <v>187</v>
      </c>
      <c r="I327" s="1" t="s">
        <v>16</v>
      </c>
      <c r="J327" s="1">
        <v>43</v>
      </c>
    </row>
    <row r="328" spans="1:10" s="67" customFormat="1" ht="12.75">
      <c r="A328" s="27" t="s">
        <v>551</v>
      </c>
      <c r="B328" s="92" t="s">
        <v>104</v>
      </c>
      <c r="C328" s="93" t="s">
        <v>198</v>
      </c>
      <c r="D328" s="13">
        <v>0.15702546296296296</v>
      </c>
      <c r="E328" s="14">
        <v>0.1500535324074074</v>
      </c>
      <c r="F328" s="94">
        <v>58.69</v>
      </c>
      <c r="G328" s="87"/>
      <c r="H328" s="90" t="s">
        <v>187</v>
      </c>
      <c r="I328" s="12" t="s">
        <v>16</v>
      </c>
      <c r="J328" s="12">
        <v>44</v>
      </c>
    </row>
    <row r="329" spans="1:10" s="67" customFormat="1" ht="12.75">
      <c r="A329" s="27" t="s">
        <v>551</v>
      </c>
      <c r="B329" s="92" t="s">
        <v>104</v>
      </c>
      <c r="C329" s="93" t="s">
        <v>555</v>
      </c>
      <c r="D329" s="13">
        <v>0.1864699074074074</v>
      </c>
      <c r="E329" s="14">
        <v>0.1864699074074074</v>
      </c>
      <c r="F329" s="94">
        <v>51.71</v>
      </c>
      <c r="G329" s="87"/>
      <c r="H329" s="90" t="s">
        <v>187</v>
      </c>
      <c r="I329" s="95" t="s">
        <v>45</v>
      </c>
      <c r="J329" s="95">
        <v>30</v>
      </c>
    </row>
    <row r="330" spans="1:10" s="67" customFormat="1" ht="12.75">
      <c r="A330" s="27" t="s">
        <v>551</v>
      </c>
      <c r="B330" s="92" t="s">
        <v>104</v>
      </c>
      <c r="C330" s="93" t="s">
        <v>556</v>
      </c>
      <c r="D330" s="13">
        <v>0.1940509259259259</v>
      </c>
      <c r="E330" s="14">
        <v>0.1940509259259259</v>
      </c>
      <c r="F330" s="94">
        <v>49.68</v>
      </c>
      <c r="G330" s="87"/>
      <c r="H330" s="90" t="s">
        <v>187</v>
      </c>
      <c r="I330" s="95" t="s">
        <v>45</v>
      </c>
      <c r="J330" s="95">
        <v>27</v>
      </c>
    </row>
    <row r="331" spans="1:10" s="67" customFormat="1" ht="12.75">
      <c r="A331" s="27" t="s">
        <v>551</v>
      </c>
      <c r="B331" s="92" t="s">
        <v>13</v>
      </c>
      <c r="C331" s="93" t="s">
        <v>429</v>
      </c>
      <c r="D331" s="13">
        <v>0.11472222222222223</v>
      </c>
      <c r="E331" s="14">
        <v>0.10801097222222222</v>
      </c>
      <c r="F331" s="94">
        <v>81.54</v>
      </c>
      <c r="G331" s="87">
        <v>304.16</v>
      </c>
      <c r="H331" s="90" t="s">
        <v>187</v>
      </c>
      <c r="I331" s="12" t="s">
        <v>16</v>
      </c>
      <c r="J331" s="12">
        <v>46</v>
      </c>
    </row>
    <row r="332" spans="1:10" s="67" customFormat="1" ht="12.75">
      <c r="A332" s="27" t="s">
        <v>551</v>
      </c>
      <c r="B332" s="92" t="s">
        <v>13</v>
      </c>
      <c r="C332" s="93" t="s">
        <v>436</v>
      </c>
      <c r="D332" s="13">
        <v>0.12310185185185185</v>
      </c>
      <c r="E332" s="14">
        <v>0.11326601388888889</v>
      </c>
      <c r="F332" s="94">
        <v>77.76</v>
      </c>
      <c r="G332" s="87"/>
      <c r="H332" s="90" t="s">
        <v>187</v>
      </c>
      <c r="I332" s="12" t="s">
        <v>16</v>
      </c>
      <c r="J332" s="12">
        <v>49</v>
      </c>
    </row>
    <row r="333" spans="1:10" s="67" customFormat="1" ht="12.75">
      <c r="A333" s="27" t="s">
        <v>551</v>
      </c>
      <c r="B333" s="92" t="s">
        <v>13</v>
      </c>
      <c r="C333" s="93" t="s">
        <v>557</v>
      </c>
      <c r="D333" s="13">
        <v>0.12149305555555556</v>
      </c>
      <c r="E333" s="14">
        <v>0.12149305555555556</v>
      </c>
      <c r="F333" s="94">
        <v>72.49</v>
      </c>
      <c r="G333" s="87"/>
      <c r="H333" s="90" t="s">
        <v>187</v>
      </c>
      <c r="I333" s="1" t="s">
        <v>16</v>
      </c>
      <c r="J333" s="1">
        <v>23</v>
      </c>
    </row>
    <row r="334" spans="1:10" s="67" customFormat="1" ht="12.75">
      <c r="A334" s="27" t="s">
        <v>551</v>
      </c>
      <c r="B334" s="92" t="s">
        <v>13</v>
      </c>
      <c r="C334" s="93" t="s">
        <v>334</v>
      </c>
      <c r="D334" s="13">
        <v>0.12170138888888889</v>
      </c>
      <c r="E334" s="14">
        <v>0.12170138888888889</v>
      </c>
      <c r="F334" s="94">
        <v>72.37</v>
      </c>
      <c r="G334" s="87"/>
      <c r="H334" s="90" t="s">
        <v>187</v>
      </c>
      <c r="I334" s="1" t="s">
        <v>16</v>
      </c>
      <c r="J334" s="1">
        <v>32</v>
      </c>
    </row>
    <row r="335" spans="1:10" s="67" customFormat="1" ht="12.75">
      <c r="A335" s="27" t="s">
        <v>551</v>
      </c>
      <c r="B335" s="92" t="s">
        <v>13</v>
      </c>
      <c r="C335" s="93" t="s">
        <v>558</v>
      </c>
      <c r="D335" s="13">
        <v>0.12371527777777779</v>
      </c>
      <c r="E335" s="14">
        <v>0.12252761111111111</v>
      </c>
      <c r="F335" s="94">
        <v>71.88</v>
      </c>
      <c r="G335" s="87"/>
      <c r="H335" s="90" t="s">
        <v>187</v>
      </c>
      <c r="I335" s="23" t="s">
        <v>16</v>
      </c>
      <c r="J335" s="23">
        <v>39</v>
      </c>
    </row>
    <row r="336" spans="1:10" s="67" customFormat="1" ht="12.75">
      <c r="A336" s="27" t="s">
        <v>551</v>
      </c>
      <c r="B336" s="92" t="s">
        <v>13</v>
      </c>
      <c r="C336" s="93" t="s">
        <v>219</v>
      </c>
      <c r="D336" s="13">
        <v>0.1252662037037037</v>
      </c>
      <c r="E336" s="14">
        <v>0.12406364814814813</v>
      </c>
      <c r="F336" s="94">
        <v>70.99</v>
      </c>
      <c r="G336" s="87"/>
      <c r="H336" s="90" t="s">
        <v>187</v>
      </c>
      <c r="I336" s="12" t="s">
        <v>16</v>
      </c>
      <c r="J336" s="12">
        <v>39</v>
      </c>
    </row>
    <row r="337" spans="1:10" s="67" customFormat="1" ht="12.75">
      <c r="A337" s="27" t="s">
        <v>551</v>
      </c>
      <c r="B337" s="92" t="s">
        <v>13</v>
      </c>
      <c r="C337" s="93" t="s">
        <v>559</v>
      </c>
      <c r="D337" s="13">
        <v>0.1304050925925926</v>
      </c>
      <c r="E337" s="14">
        <v>0.12642773726851853</v>
      </c>
      <c r="F337" s="94">
        <v>69.66</v>
      </c>
      <c r="G337" s="87"/>
      <c r="H337" s="90" t="s">
        <v>187</v>
      </c>
      <c r="I337" s="1" t="s">
        <v>16</v>
      </c>
      <c r="J337" s="1">
        <v>42</v>
      </c>
    </row>
    <row r="338" spans="1:10" s="67" customFormat="1" ht="12.75">
      <c r="A338" s="27" t="s">
        <v>551</v>
      </c>
      <c r="B338" s="92" t="s">
        <v>13</v>
      </c>
      <c r="C338" s="93" t="s">
        <v>456</v>
      </c>
      <c r="D338" s="13">
        <v>0.14336805555555557</v>
      </c>
      <c r="E338" s="14">
        <v>0.12984844791666666</v>
      </c>
      <c r="F338" s="94">
        <v>67.83</v>
      </c>
      <c r="G338" s="87"/>
      <c r="H338" s="90" t="s">
        <v>187</v>
      </c>
      <c r="I338" s="12" t="s">
        <v>16</v>
      </c>
      <c r="J338" s="12">
        <v>51</v>
      </c>
    </row>
    <row r="339" spans="1:10" s="67" customFormat="1" ht="12.75">
      <c r="A339" s="27" t="s">
        <v>551</v>
      </c>
      <c r="B339" s="92" t="s">
        <v>13</v>
      </c>
      <c r="C339" s="93" t="s">
        <v>222</v>
      </c>
      <c r="D339" s="13">
        <v>0.13962962962962963</v>
      </c>
      <c r="E339" s="14">
        <v>0.1314612962962963</v>
      </c>
      <c r="F339" s="94">
        <v>66.99</v>
      </c>
      <c r="G339" s="87"/>
      <c r="H339" s="90" t="s">
        <v>187</v>
      </c>
      <c r="I339" s="1" t="s">
        <v>16</v>
      </c>
      <c r="J339" s="1">
        <v>46</v>
      </c>
    </row>
    <row r="340" spans="1:10" s="67" customFormat="1" ht="12.75">
      <c r="A340" s="27" t="s">
        <v>551</v>
      </c>
      <c r="B340" s="92" t="s">
        <v>13</v>
      </c>
      <c r="C340" s="93" t="s">
        <v>560</v>
      </c>
      <c r="D340" s="13">
        <v>0.14737268518518518</v>
      </c>
      <c r="E340" s="14">
        <v>0.14737268518518518</v>
      </c>
      <c r="F340" s="94">
        <v>65.42</v>
      </c>
      <c r="G340" s="87"/>
      <c r="H340" s="90" t="s">
        <v>187</v>
      </c>
      <c r="I340" s="95" t="s">
        <v>45</v>
      </c>
      <c r="J340" s="95">
        <v>33</v>
      </c>
    </row>
    <row r="341" spans="1:10" s="67" customFormat="1" ht="12.75">
      <c r="A341" s="27" t="s">
        <v>551</v>
      </c>
      <c r="B341" s="92" t="s">
        <v>13</v>
      </c>
      <c r="C341" s="93" t="s">
        <v>561</v>
      </c>
      <c r="D341" s="13">
        <v>0.14760416666666668</v>
      </c>
      <c r="E341" s="14">
        <v>0.14760416666666668</v>
      </c>
      <c r="F341" s="94">
        <v>65.32</v>
      </c>
      <c r="G341" s="87"/>
      <c r="H341" s="90" t="s">
        <v>187</v>
      </c>
      <c r="I341" s="12" t="s">
        <v>45</v>
      </c>
      <c r="J341" s="12">
        <v>27</v>
      </c>
    </row>
    <row r="342" spans="1:10" s="67" customFormat="1" ht="12.75">
      <c r="A342" s="27" t="s">
        <v>551</v>
      </c>
      <c r="B342" s="92" t="s">
        <v>13</v>
      </c>
      <c r="C342" s="93" t="s">
        <v>562</v>
      </c>
      <c r="D342" s="13">
        <v>0.14063657407407407</v>
      </c>
      <c r="E342" s="14">
        <v>0.1363471585648148</v>
      </c>
      <c r="F342" s="94">
        <v>64.59</v>
      </c>
      <c r="G342" s="87"/>
      <c r="H342" s="90" t="s">
        <v>187</v>
      </c>
      <c r="I342" s="1" t="s">
        <v>16</v>
      </c>
      <c r="J342" s="1">
        <v>42</v>
      </c>
    </row>
    <row r="343" spans="1:10" s="67" customFormat="1" ht="12.75">
      <c r="A343" s="27" t="s">
        <v>551</v>
      </c>
      <c r="B343" s="92" t="s">
        <v>13</v>
      </c>
      <c r="C343" s="93" t="s">
        <v>563</v>
      </c>
      <c r="D343" s="13">
        <v>0.14666666666666667</v>
      </c>
      <c r="E343" s="14">
        <v>0.13808666666666666</v>
      </c>
      <c r="F343" s="94">
        <v>63.78</v>
      </c>
      <c r="G343" s="87"/>
      <c r="H343" s="90" t="s">
        <v>187</v>
      </c>
      <c r="I343" s="95" t="s">
        <v>16</v>
      </c>
      <c r="J343" s="95">
        <v>46</v>
      </c>
    </row>
    <row r="344" spans="1:10" s="67" customFormat="1" ht="12.75">
      <c r="A344" s="27" t="s">
        <v>551</v>
      </c>
      <c r="B344" s="92" t="s">
        <v>13</v>
      </c>
      <c r="C344" s="93" t="s">
        <v>358</v>
      </c>
      <c r="D344" s="13">
        <v>0.13836805555555556</v>
      </c>
      <c r="E344" s="14">
        <v>0.13836805555555556</v>
      </c>
      <c r="F344" s="94">
        <v>63.65</v>
      </c>
      <c r="G344" s="87"/>
      <c r="H344" s="90" t="s">
        <v>187</v>
      </c>
      <c r="I344" s="1" t="s">
        <v>16</v>
      </c>
      <c r="J344" s="1">
        <v>28</v>
      </c>
    </row>
    <row r="345" spans="1:10" s="67" customFormat="1" ht="12.75">
      <c r="A345" s="27" t="s">
        <v>551</v>
      </c>
      <c r="B345" s="92" t="s">
        <v>13</v>
      </c>
      <c r="C345" s="93" t="s">
        <v>223</v>
      </c>
      <c r="D345" s="13">
        <v>0.1515625</v>
      </c>
      <c r="E345" s="14">
        <v>0.1515625</v>
      </c>
      <c r="F345" s="94">
        <v>63.61</v>
      </c>
      <c r="G345" s="87"/>
      <c r="H345" s="90" t="s">
        <v>187</v>
      </c>
      <c r="I345" s="1" t="s">
        <v>45</v>
      </c>
      <c r="J345" s="1">
        <v>35</v>
      </c>
    </row>
    <row r="346" spans="1:10" s="67" customFormat="1" ht="12.75">
      <c r="A346" s="27" t="s">
        <v>551</v>
      </c>
      <c r="B346" s="92" t="s">
        <v>13</v>
      </c>
      <c r="C346" s="93" t="s">
        <v>458</v>
      </c>
      <c r="D346" s="13">
        <v>0.14597222222222223</v>
      </c>
      <c r="E346" s="14">
        <v>0.13846925000000002</v>
      </c>
      <c r="F346" s="94">
        <v>63.6</v>
      </c>
      <c r="G346" s="87"/>
      <c r="H346" s="90" t="s">
        <v>187</v>
      </c>
      <c r="I346" s="1" t="s">
        <v>16</v>
      </c>
      <c r="J346" s="1">
        <v>45</v>
      </c>
    </row>
    <row r="347" spans="1:10" s="67" customFormat="1" ht="12.75">
      <c r="A347" s="27" t="s">
        <v>551</v>
      </c>
      <c r="B347" s="92" t="s">
        <v>13</v>
      </c>
      <c r="C347" s="93" t="s">
        <v>221</v>
      </c>
      <c r="D347" s="13">
        <v>0.1524074074074074</v>
      </c>
      <c r="E347" s="14">
        <v>0.14670737037037038</v>
      </c>
      <c r="F347" s="94">
        <v>60.03</v>
      </c>
      <c r="G347" s="87"/>
      <c r="H347" s="90" t="s">
        <v>187</v>
      </c>
      <c r="I347" s="95" t="s">
        <v>16</v>
      </c>
      <c r="J347" s="95">
        <v>43</v>
      </c>
    </row>
    <row r="348" spans="1:10" s="67" customFormat="1" ht="12.75">
      <c r="A348" s="27" t="s">
        <v>551</v>
      </c>
      <c r="B348" s="92" t="s">
        <v>13</v>
      </c>
      <c r="C348" s="93" t="s">
        <v>449</v>
      </c>
      <c r="D348" s="13">
        <v>0.1788773148148148</v>
      </c>
      <c r="E348" s="14">
        <v>0.1700944386574074</v>
      </c>
      <c r="F348" s="94">
        <v>56.68</v>
      </c>
      <c r="G348" s="87"/>
      <c r="H348" s="90" t="s">
        <v>187</v>
      </c>
      <c r="I348" s="12" t="s">
        <v>45</v>
      </c>
      <c r="J348" s="12">
        <v>43</v>
      </c>
    </row>
    <row r="349" spans="1:10" s="67" customFormat="1" ht="12.75">
      <c r="A349" s="27" t="s">
        <v>551</v>
      </c>
      <c r="B349" s="92" t="s">
        <v>52</v>
      </c>
      <c r="C349" s="93" t="s">
        <v>564</v>
      </c>
      <c r="D349" s="13">
        <v>0.12239583333333333</v>
      </c>
      <c r="E349" s="14">
        <v>0.11261640625</v>
      </c>
      <c r="F349" s="94">
        <v>78.21</v>
      </c>
      <c r="G349" s="87">
        <v>300.34</v>
      </c>
      <c r="H349" s="90" t="s">
        <v>187</v>
      </c>
      <c r="I349" s="1" t="s">
        <v>16</v>
      </c>
      <c r="J349" s="1">
        <v>49</v>
      </c>
    </row>
    <row r="350" spans="1:10" s="67" customFormat="1" ht="12.75">
      <c r="A350" s="27" t="s">
        <v>551</v>
      </c>
      <c r="B350" s="92" t="s">
        <v>52</v>
      </c>
      <c r="C350" s="93" t="s">
        <v>565</v>
      </c>
      <c r="D350" s="13">
        <v>0.11502314814814814</v>
      </c>
      <c r="E350" s="14">
        <v>0.11502314814814814</v>
      </c>
      <c r="F350" s="94">
        <v>76.57</v>
      </c>
      <c r="G350" s="87"/>
      <c r="H350" s="90" t="s">
        <v>187</v>
      </c>
      <c r="I350" s="1" t="s">
        <v>16</v>
      </c>
      <c r="J350" s="1">
        <v>33</v>
      </c>
    </row>
    <row r="351" spans="1:10" s="67" customFormat="1" ht="12.75">
      <c r="A351" s="27" t="s">
        <v>551</v>
      </c>
      <c r="B351" s="92" t="s">
        <v>52</v>
      </c>
      <c r="C351" s="93" t="s">
        <v>566</v>
      </c>
      <c r="D351" s="13">
        <v>0.12063657407407408</v>
      </c>
      <c r="E351" s="14">
        <v>0.12063657407407408</v>
      </c>
      <c r="F351" s="94">
        <v>73.01</v>
      </c>
      <c r="G351" s="87"/>
      <c r="H351" s="90" t="s">
        <v>187</v>
      </c>
      <c r="I351" s="95" t="s">
        <v>16</v>
      </c>
      <c r="J351" s="95">
        <v>29</v>
      </c>
    </row>
    <row r="352" spans="1:10" s="67" customFormat="1" ht="12.75">
      <c r="A352" s="27" t="s">
        <v>551</v>
      </c>
      <c r="B352" s="92" t="s">
        <v>52</v>
      </c>
      <c r="C352" s="93" t="s">
        <v>567</v>
      </c>
      <c r="D352" s="13">
        <v>0.1234375</v>
      </c>
      <c r="E352" s="14">
        <v>0.12140078125</v>
      </c>
      <c r="F352" s="94">
        <v>72.55</v>
      </c>
      <c r="G352" s="87"/>
      <c r="H352" s="90" t="s">
        <v>187</v>
      </c>
      <c r="I352" s="1" t="s">
        <v>16</v>
      </c>
      <c r="J352" s="1">
        <v>40</v>
      </c>
    </row>
    <row r="353" spans="1:10" s="67" customFormat="1" ht="12.75">
      <c r="A353" s="27" t="s">
        <v>551</v>
      </c>
      <c r="B353" s="92" t="s">
        <v>52</v>
      </c>
      <c r="C353" s="93" t="s">
        <v>274</v>
      </c>
      <c r="D353" s="13">
        <v>0.12284722222222222</v>
      </c>
      <c r="E353" s="14">
        <v>0.12284722222222222</v>
      </c>
      <c r="F353" s="94">
        <v>71.69</v>
      </c>
      <c r="G353" s="87"/>
      <c r="H353" s="90" t="s">
        <v>187</v>
      </c>
      <c r="I353" s="1" t="s">
        <v>16</v>
      </c>
      <c r="J353" s="1">
        <v>29</v>
      </c>
    </row>
    <row r="354" spans="1:10" s="67" customFormat="1" ht="12.75">
      <c r="A354" s="27" t="s">
        <v>551</v>
      </c>
      <c r="B354" s="92" t="s">
        <v>52</v>
      </c>
      <c r="C354" s="93" t="s">
        <v>266</v>
      </c>
      <c r="D354" s="13">
        <v>0.12519675925925924</v>
      </c>
      <c r="E354" s="14">
        <v>0.12519675925925924</v>
      </c>
      <c r="F354" s="94">
        <v>70.35</v>
      </c>
      <c r="G354" s="87"/>
      <c r="H354" s="90" t="s">
        <v>187</v>
      </c>
      <c r="I354" s="1" t="s">
        <v>16</v>
      </c>
      <c r="J354" s="1">
        <v>31</v>
      </c>
    </row>
    <row r="355" spans="1:10" s="67" customFormat="1" ht="12.75">
      <c r="A355" s="27" t="s">
        <v>551</v>
      </c>
      <c r="B355" s="92" t="s">
        <v>52</v>
      </c>
      <c r="C355" s="93" t="s">
        <v>277</v>
      </c>
      <c r="D355" s="13">
        <v>0.14623842592592592</v>
      </c>
      <c r="E355" s="14">
        <v>0.13455397569444444</v>
      </c>
      <c r="F355" s="94">
        <v>65.45</v>
      </c>
      <c r="G355" s="87"/>
      <c r="H355" s="90" t="s">
        <v>187</v>
      </c>
      <c r="I355" s="12" t="s">
        <v>16</v>
      </c>
      <c r="J355" s="12">
        <v>49</v>
      </c>
    </row>
    <row r="356" spans="1:10" s="67" customFormat="1" ht="12.75">
      <c r="A356" s="27" t="s">
        <v>551</v>
      </c>
      <c r="B356" s="92" t="s">
        <v>52</v>
      </c>
      <c r="C356" s="93" t="s">
        <v>269</v>
      </c>
      <c r="D356" s="13">
        <v>0.14333333333333334</v>
      </c>
      <c r="E356" s="14">
        <v>0.13494833333333334</v>
      </c>
      <c r="F356" s="94">
        <v>65.26</v>
      </c>
      <c r="G356" s="87"/>
      <c r="H356" s="90" t="s">
        <v>187</v>
      </c>
      <c r="I356" s="1" t="s">
        <v>16</v>
      </c>
      <c r="J356" s="1">
        <v>46</v>
      </c>
    </row>
    <row r="357" spans="1:10" s="67" customFormat="1" ht="12.75">
      <c r="A357" s="27" t="s">
        <v>551</v>
      </c>
      <c r="B357" s="92" t="s">
        <v>52</v>
      </c>
      <c r="C357" s="93" t="s">
        <v>568</v>
      </c>
      <c r="D357" s="13">
        <v>0.1370486111111111</v>
      </c>
      <c r="E357" s="14">
        <v>0.1370486111111111</v>
      </c>
      <c r="F357" s="94">
        <v>64.26</v>
      </c>
      <c r="G357" s="87"/>
      <c r="H357" s="90" t="s">
        <v>187</v>
      </c>
      <c r="I357" s="1" t="s">
        <v>16</v>
      </c>
      <c r="J357" s="1">
        <v>29</v>
      </c>
    </row>
    <row r="358" spans="1:10" s="67" customFormat="1" ht="12.75">
      <c r="A358" s="27" t="s">
        <v>551</v>
      </c>
      <c r="B358" s="92" t="s">
        <v>52</v>
      </c>
      <c r="C358" s="93" t="s">
        <v>569</v>
      </c>
      <c r="D358" s="13">
        <v>0.1370949074074074</v>
      </c>
      <c r="E358" s="14">
        <v>0.1370949074074074</v>
      </c>
      <c r="F358" s="94">
        <v>64.24</v>
      </c>
      <c r="G358" s="87"/>
      <c r="H358" s="90" t="s">
        <v>187</v>
      </c>
      <c r="I358" s="1" t="s">
        <v>16</v>
      </c>
      <c r="J358" s="1">
        <v>26</v>
      </c>
    </row>
    <row r="359" spans="1:10" s="67" customFormat="1" ht="12.75">
      <c r="A359" s="27" t="s">
        <v>551</v>
      </c>
      <c r="B359" s="92" t="s">
        <v>52</v>
      </c>
      <c r="C359" s="93" t="s">
        <v>270</v>
      </c>
      <c r="D359" s="13">
        <v>0.13784722222222223</v>
      </c>
      <c r="E359" s="14">
        <v>0.13784722222222223</v>
      </c>
      <c r="F359" s="94">
        <v>63.89</v>
      </c>
      <c r="G359" s="87"/>
      <c r="H359" s="90" t="s">
        <v>187</v>
      </c>
      <c r="I359" s="12" t="s">
        <v>16</v>
      </c>
      <c r="J359" s="12">
        <v>35</v>
      </c>
    </row>
    <row r="360" spans="1:10" s="67" customFormat="1" ht="12.75">
      <c r="A360" s="27" t="s">
        <v>551</v>
      </c>
      <c r="B360" s="92" t="s">
        <v>52</v>
      </c>
      <c r="C360" s="93" t="s">
        <v>570</v>
      </c>
      <c r="D360" s="13">
        <v>0.1413310185185185</v>
      </c>
      <c r="E360" s="14">
        <v>0.1413310185185185</v>
      </c>
      <c r="F360" s="94">
        <v>62.32</v>
      </c>
      <c r="G360" s="87"/>
      <c r="H360" s="90" t="s">
        <v>187</v>
      </c>
      <c r="I360" s="1" t="s">
        <v>16</v>
      </c>
      <c r="J360" s="1">
        <v>28</v>
      </c>
    </row>
    <row r="361" spans="1:10" s="67" customFormat="1" ht="12.75">
      <c r="A361" s="27" t="s">
        <v>551</v>
      </c>
      <c r="B361" s="92" t="s">
        <v>52</v>
      </c>
      <c r="C361" s="93" t="s">
        <v>571</v>
      </c>
      <c r="D361" s="13">
        <v>0.14141203703703703</v>
      </c>
      <c r="E361" s="14">
        <v>0.14141203703703703</v>
      </c>
      <c r="F361" s="94">
        <v>62.28</v>
      </c>
      <c r="G361" s="87"/>
      <c r="H361" s="90" t="s">
        <v>187</v>
      </c>
      <c r="I361" s="95" t="s">
        <v>16</v>
      </c>
      <c r="J361" s="95">
        <v>31</v>
      </c>
    </row>
    <row r="362" spans="1:10" s="67" customFormat="1" ht="12.75">
      <c r="A362" s="27" t="s">
        <v>551</v>
      </c>
      <c r="B362" s="92" t="s">
        <v>52</v>
      </c>
      <c r="C362" s="93" t="s">
        <v>572</v>
      </c>
      <c r="D362" s="13">
        <v>0.14409722222222224</v>
      </c>
      <c r="E362" s="14">
        <v>0.14409722222222224</v>
      </c>
      <c r="F362" s="94">
        <v>61.12</v>
      </c>
      <c r="G362" s="87"/>
      <c r="H362" s="90" t="s">
        <v>187</v>
      </c>
      <c r="I362" s="1" t="s">
        <v>16</v>
      </c>
      <c r="J362" s="1">
        <v>31</v>
      </c>
    </row>
    <row r="363" spans="1:10" s="67" customFormat="1" ht="12.75">
      <c r="A363" s="27" t="s">
        <v>551</v>
      </c>
      <c r="B363" s="92" t="s">
        <v>52</v>
      </c>
      <c r="C363" s="93" t="s">
        <v>493</v>
      </c>
      <c r="D363" s="13">
        <v>0.15900462962962963</v>
      </c>
      <c r="E363" s="14">
        <v>0.15900462962962963</v>
      </c>
      <c r="F363" s="94">
        <v>60.64</v>
      </c>
      <c r="G363" s="87"/>
      <c r="H363" s="90" t="s">
        <v>187</v>
      </c>
      <c r="I363" s="12" t="s">
        <v>45</v>
      </c>
      <c r="J363" s="12">
        <v>29</v>
      </c>
    </row>
    <row r="364" spans="1:10" s="67" customFormat="1" ht="12.75">
      <c r="A364" s="27" t="s">
        <v>551</v>
      </c>
      <c r="B364" s="92" t="s">
        <v>52</v>
      </c>
      <c r="C364" s="93" t="s">
        <v>573</v>
      </c>
      <c r="D364" s="13">
        <v>0.17971064814814816</v>
      </c>
      <c r="E364" s="14">
        <v>0.14623055439814817</v>
      </c>
      <c r="F364" s="94">
        <v>60.23</v>
      </c>
      <c r="G364" s="87"/>
      <c r="H364" s="90" t="s">
        <v>187</v>
      </c>
      <c r="I364" s="95" t="s">
        <v>16</v>
      </c>
      <c r="J364" s="95">
        <v>63</v>
      </c>
    </row>
    <row r="365" spans="1:10" s="67" customFormat="1" ht="12.75">
      <c r="A365" s="27" t="s">
        <v>551</v>
      </c>
      <c r="B365" s="92" t="s">
        <v>52</v>
      </c>
      <c r="C365" s="93" t="s">
        <v>284</v>
      </c>
      <c r="D365" s="13">
        <v>0.14733796296296295</v>
      </c>
      <c r="E365" s="14">
        <v>0.14733796296296295</v>
      </c>
      <c r="F365" s="94">
        <v>59.78</v>
      </c>
      <c r="G365" s="87"/>
      <c r="H365" s="90" t="s">
        <v>187</v>
      </c>
      <c r="I365" s="1" t="s">
        <v>16</v>
      </c>
      <c r="J365" s="1">
        <v>28</v>
      </c>
    </row>
    <row r="366" spans="1:10" s="67" customFormat="1" ht="12.75">
      <c r="A366" s="27" t="s">
        <v>551</v>
      </c>
      <c r="B366" s="92" t="s">
        <v>52</v>
      </c>
      <c r="C366" s="93" t="s">
        <v>264</v>
      </c>
      <c r="D366" s="13">
        <v>0.18177083333333333</v>
      </c>
      <c r="E366" s="14">
        <v>0.16268489583333334</v>
      </c>
      <c r="F366" s="94">
        <v>59.27</v>
      </c>
      <c r="G366" s="87"/>
      <c r="H366" s="90" t="s">
        <v>187</v>
      </c>
      <c r="I366" s="1" t="s">
        <v>45</v>
      </c>
      <c r="J366" s="1">
        <v>50</v>
      </c>
    </row>
    <row r="367" spans="1:10" s="67" customFormat="1" ht="12.75">
      <c r="A367" s="27" t="s">
        <v>551</v>
      </c>
      <c r="B367" s="92" t="s">
        <v>52</v>
      </c>
      <c r="C367" s="93" t="s">
        <v>398</v>
      </c>
      <c r="D367" s="13">
        <v>0.15943287037037038</v>
      </c>
      <c r="E367" s="14">
        <v>0.1489740740740741</v>
      </c>
      <c r="F367" s="94">
        <v>59.12</v>
      </c>
      <c r="G367" s="87"/>
      <c r="H367" s="90" t="s">
        <v>187</v>
      </c>
      <c r="I367" s="12" t="s">
        <v>16</v>
      </c>
      <c r="J367" s="12">
        <v>47</v>
      </c>
    </row>
    <row r="368" spans="1:10" s="67" customFormat="1" ht="12.75">
      <c r="A368" s="27" t="s">
        <v>551</v>
      </c>
      <c r="B368" s="92" t="s">
        <v>52</v>
      </c>
      <c r="C368" s="93" t="s">
        <v>574</v>
      </c>
      <c r="D368" s="13">
        <v>0.1625</v>
      </c>
      <c r="E368" s="14">
        <v>0.15754375</v>
      </c>
      <c r="F368" s="94">
        <v>55.9</v>
      </c>
      <c r="G368" s="87"/>
      <c r="H368" s="90" t="s">
        <v>187</v>
      </c>
      <c r="I368" s="1" t="s">
        <v>16</v>
      </c>
      <c r="J368" s="1">
        <v>42</v>
      </c>
    </row>
    <row r="369" spans="1:10" s="67" customFormat="1" ht="12.75">
      <c r="A369" s="27" t="s">
        <v>551</v>
      </c>
      <c r="B369" s="92" t="s">
        <v>52</v>
      </c>
      <c r="C369" s="93" t="s">
        <v>405</v>
      </c>
      <c r="D369" s="13">
        <v>0.16739583333333333</v>
      </c>
      <c r="E369" s="14">
        <v>0.1587916875</v>
      </c>
      <c r="F369" s="94">
        <v>55.46</v>
      </c>
      <c r="G369" s="87"/>
      <c r="H369" s="90" t="s">
        <v>187</v>
      </c>
      <c r="I369" s="95" t="s">
        <v>16</v>
      </c>
      <c r="J369" s="95">
        <v>45</v>
      </c>
    </row>
    <row r="370" spans="1:10" s="67" customFormat="1" ht="12.75">
      <c r="A370" s="27" t="s">
        <v>551</v>
      </c>
      <c r="B370" s="92" t="s">
        <v>52</v>
      </c>
      <c r="C370" s="93" t="s">
        <v>289</v>
      </c>
      <c r="D370" s="13">
        <v>0.17408564814814817</v>
      </c>
      <c r="E370" s="14">
        <v>0.17408564814814817</v>
      </c>
      <c r="F370" s="94">
        <v>55.38</v>
      </c>
      <c r="G370" s="87"/>
      <c r="H370" s="90" t="s">
        <v>187</v>
      </c>
      <c r="I370" s="1" t="s">
        <v>45</v>
      </c>
      <c r="J370" s="1">
        <v>27</v>
      </c>
    </row>
    <row r="371" spans="1:10" s="67" customFormat="1" ht="12.75">
      <c r="A371" s="27" t="s">
        <v>551</v>
      </c>
      <c r="B371" s="92" t="s">
        <v>52</v>
      </c>
      <c r="C371" s="93" t="s">
        <v>496</v>
      </c>
      <c r="D371" s="13">
        <v>0.16159722222222223</v>
      </c>
      <c r="E371" s="14">
        <v>0.16159722222222223</v>
      </c>
      <c r="F371" s="94">
        <v>54.5</v>
      </c>
      <c r="G371" s="87"/>
      <c r="H371" s="90" t="s">
        <v>187</v>
      </c>
      <c r="I371" s="23" t="s">
        <v>16</v>
      </c>
      <c r="J371" s="23">
        <v>26</v>
      </c>
    </row>
    <row r="372" spans="1:10" s="67" customFormat="1" ht="12.75">
      <c r="A372" s="27" t="s">
        <v>551</v>
      </c>
      <c r="B372" s="92" t="s">
        <v>52</v>
      </c>
      <c r="C372" s="93" t="s">
        <v>410</v>
      </c>
      <c r="D372" s="13">
        <v>0.18564814814814815</v>
      </c>
      <c r="E372" s="14">
        <v>0.18525828703703703</v>
      </c>
      <c r="F372" s="94">
        <v>52.04</v>
      </c>
      <c r="G372" s="87"/>
      <c r="H372" s="90" t="s">
        <v>187</v>
      </c>
      <c r="I372" s="1" t="s">
        <v>45</v>
      </c>
      <c r="J372" s="1">
        <v>37</v>
      </c>
    </row>
    <row r="373" spans="1:10" s="67" customFormat="1" ht="12.75">
      <c r="A373" s="27" t="s">
        <v>551</v>
      </c>
      <c r="B373" s="92" t="s">
        <v>52</v>
      </c>
      <c r="C373" s="93" t="s">
        <v>524</v>
      </c>
      <c r="D373" s="13">
        <v>0.19868055555555555</v>
      </c>
      <c r="E373" s="14">
        <v>0.19868055555555555</v>
      </c>
      <c r="F373" s="94">
        <v>48.53</v>
      </c>
      <c r="G373" s="87"/>
      <c r="H373" s="90" t="s">
        <v>187</v>
      </c>
      <c r="I373" s="12" t="s">
        <v>45</v>
      </c>
      <c r="J373" s="12">
        <v>26</v>
      </c>
    </row>
    <row r="374" spans="1:10" s="67" customFormat="1" ht="12.75">
      <c r="A374" s="27" t="s">
        <v>551</v>
      </c>
      <c r="B374" s="92" t="s">
        <v>575</v>
      </c>
      <c r="C374" s="57" t="s">
        <v>576</v>
      </c>
      <c r="D374" s="13">
        <v>0.12763888888888889</v>
      </c>
      <c r="E374" s="14">
        <v>0.12017201388888889</v>
      </c>
      <c r="F374" s="94">
        <v>73.29</v>
      </c>
      <c r="G374" s="87">
        <v>250.2</v>
      </c>
      <c r="H374" s="90" t="s">
        <v>263</v>
      </c>
      <c r="I374" s="12" t="s">
        <v>16</v>
      </c>
      <c r="J374" s="12">
        <v>46</v>
      </c>
    </row>
    <row r="375" spans="1:10" s="67" customFormat="1" ht="12.75">
      <c r="A375" s="27" t="s">
        <v>551</v>
      </c>
      <c r="B375" s="92" t="s">
        <v>575</v>
      </c>
      <c r="C375" s="57" t="s">
        <v>577</v>
      </c>
      <c r="D375" s="13">
        <v>0.1599537037037037</v>
      </c>
      <c r="E375" s="14">
        <v>0.14957270833333333</v>
      </c>
      <c r="F375" s="94">
        <v>64.46</v>
      </c>
      <c r="G375" s="96"/>
      <c r="H375" s="90" t="s">
        <v>263</v>
      </c>
      <c r="I375" s="1" t="s">
        <v>45</v>
      </c>
      <c r="J375" s="1">
        <v>45</v>
      </c>
    </row>
    <row r="376" spans="1:10" s="67" customFormat="1" ht="12.75">
      <c r="A376" s="27" t="s">
        <v>551</v>
      </c>
      <c r="B376" s="92" t="s">
        <v>575</v>
      </c>
      <c r="C376" s="57" t="s">
        <v>578</v>
      </c>
      <c r="D376" s="13">
        <v>0.16611111111111113</v>
      </c>
      <c r="E376" s="14">
        <v>0.15639361111111114</v>
      </c>
      <c r="F376" s="94">
        <v>56.31</v>
      </c>
      <c r="G376" s="96"/>
      <c r="H376" s="90" t="s">
        <v>263</v>
      </c>
      <c r="I376" s="12" t="s">
        <v>16</v>
      </c>
      <c r="J376" s="12">
        <v>46</v>
      </c>
    </row>
    <row r="377" spans="1:10" s="67" customFormat="1" ht="12.75">
      <c r="A377" s="27" t="s">
        <v>551</v>
      </c>
      <c r="B377" s="92" t="s">
        <v>575</v>
      </c>
      <c r="C377" s="57" t="s">
        <v>579</v>
      </c>
      <c r="D377" s="13">
        <v>0.15686342592592592</v>
      </c>
      <c r="E377" s="14">
        <v>0.15686342592592592</v>
      </c>
      <c r="F377" s="94">
        <v>56.14</v>
      </c>
      <c r="G377" s="96"/>
      <c r="H377" s="90" t="s">
        <v>263</v>
      </c>
      <c r="I377" s="12" t="s">
        <v>16</v>
      </c>
      <c r="J377" s="12">
        <v>27</v>
      </c>
    </row>
    <row r="378" spans="1:10" s="67" customFormat="1" ht="12.75">
      <c r="A378" s="27" t="s">
        <v>551</v>
      </c>
      <c r="B378" s="92" t="s">
        <v>143</v>
      </c>
      <c r="C378" s="93" t="s">
        <v>232</v>
      </c>
      <c r="D378" s="13">
        <v>0.12151620370370371</v>
      </c>
      <c r="E378" s="14">
        <v>0.11612088425925926</v>
      </c>
      <c r="F378" s="94">
        <v>75.85</v>
      </c>
      <c r="G378" s="87">
        <v>201.81</v>
      </c>
      <c r="H378" s="90" t="s">
        <v>187</v>
      </c>
      <c r="I378" s="23" t="s">
        <v>16</v>
      </c>
      <c r="J378" s="23">
        <v>44</v>
      </c>
    </row>
    <row r="379" spans="1:10" s="67" customFormat="1" ht="12.75">
      <c r="A379" s="27" t="s">
        <v>551</v>
      </c>
      <c r="B379" s="92" t="s">
        <v>143</v>
      </c>
      <c r="C379" s="93" t="s">
        <v>230</v>
      </c>
      <c r="D379" s="13">
        <v>0.14224537037037036</v>
      </c>
      <c r="E379" s="14">
        <v>0.12464961805555554</v>
      </c>
      <c r="F379" s="94">
        <v>70.66</v>
      </c>
      <c r="G379" s="96"/>
      <c r="H379" s="90" t="s">
        <v>187</v>
      </c>
      <c r="I379" s="1" t="s">
        <v>16</v>
      </c>
      <c r="J379" s="1">
        <v>55</v>
      </c>
    </row>
    <row r="380" spans="1:10" s="67" customFormat="1" ht="12.75">
      <c r="A380" s="27" t="s">
        <v>551</v>
      </c>
      <c r="B380" s="92" t="s">
        <v>143</v>
      </c>
      <c r="C380" s="93" t="s">
        <v>580</v>
      </c>
      <c r="D380" s="13">
        <v>0.16666666666666666</v>
      </c>
      <c r="E380" s="14">
        <v>0.15926666666666667</v>
      </c>
      <c r="F380" s="94">
        <v>55.3</v>
      </c>
      <c r="G380" s="96"/>
      <c r="H380" s="90" t="s">
        <v>187</v>
      </c>
      <c r="I380" s="1" t="s">
        <v>16</v>
      </c>
      <c r="J380" s="1">
        <v>44</v>
      </c>
    </row>
    <row r="381" s="67" customFormat="1" ht="11.25"/>
    <row r="382" s="67" customFormat="1" ht="11.25"/>
    <row r="383" spans="1:10" s="67" customFormat="1" ht="12.75">
      <c r="A383" s="27" t="s">
        <v>581</v>
      </c>
      <c r="B383" s="11" t="s">
        <v>13</v>
      </c>
      <c r="C383" s="57" t="s">
        <v>432</v>
      </c>
      <c r="D383" s="13">
        <v>0.10792824074074074</v>
      </c>
      <c r="E383" s="14">
        <v>0.10792824074074074</v>
      </c>
      <c r="F383" s="94">
        <v>81.6</v>
      </c>
      <c r="G383" s="17">
        <v>323.6</v>
      </c>
      <c r="H383" s="90" t="s">
        <v>187</v>
      </c>
      <c r="I383" s="97" t="s">
        <v>16</v>
      </c>
      <c r="J383" s="97">
        <v>28</v>
      </c>
    </row>
    <row r="384" spans="1:10" s="67" customFormat="1" ht="12.75">
      <c r="A384" s="27" t="s">
        <v>582</v>
      </c>
      <c r="B384" t="s">
        <v>13</v>
      </c>
      <c r="C384" s="57" t="s">
        <v>429</v>
      </c>
      <c r="D384" s="13">
        <v>0.1140162037037037</v>
      </c>
      <c r="E384" s="14">
        <v>0.10815577083333333</v>
      </c>
      <c r="F384" s="94">
        <v>81.43</v>
      </c>
      <c r="G384" s="30"/>
      <c r="H384" s="90" t="s">
        <v>187</v>
      </c>
      <c r="I384" s="10" t="s">
        <v>16</v>
      </c>
      <c r="J384" s="10">
        <v>45</v>
      </c>
    </row>
    <row r="385" spans="1:10" s="67" customFormat="1" ht="12.75">
      <c r="A385" s="27" t="s">
        <v>582</v>
      </c>
      <c r="B385" t="s">
        <v>13</v>
      </c>
      <c r="C385" s="57" t="s">
        <v>583</v>
      </c>
      <c r="D385" s="13">
        <v>0.10929398148148149</v>
      </c>
      <c r="E385" s="14">
        <v>0.10899888773148149</v>
      </c>
      <c r="F385" s="94">
        <v>80.8</v>
      </c>
      <c r="G385"/>
      <c r="H385" s="90" t="s">
        <v>187</v>
      </c>
      <c r="I385" s="10" t="s">
        <v>16</v>
      </c>
      <c r="J385" s="10">
        <v>38</v>
      </c>
    </row>
    <row r="386" spans="1:10" s="67" customFormat="1" ht="12.75">
      <c r="A386" s="27" t="s">
        <v>582</v>
      </c>
      <c r="B386" s="11" t="s">
        <v>13</v>
      </c>
      <c r="C386" s="57" t="s">
        <v>334</v>
      </c>
      <c r="D386" s="13">
        <v>0.11040509259259258</v>
      </c>
      <c r="E386" s="14">
        <v>0.11040509259259258</v>
      </c>
      <c r="F386" s="94">
        <v>79.77</v>
      </c>
      <c r="G386"/>
      <c r="H386" s="90" t="s">
        <v>187</v>
      </c>
      <c r="I386" s="97" t="s">
        <v>16</v>
      </c>
      <c r="J386" s="97">
        <v>31</v>
      </c>
    </row>
    <row r="387" spans="1:10" s="67" customFormat="1" ht="12.75">
      <c r="A387" s="27" t="s">
        <v>582</v>
      </c>
      <c r="B387" t="s">
        <v>13</v>
      </c>
      <c r="C387" s="57" t="s">
        <v>332</v>
      </c>
      <c r="D387" s="13">
        <v>0.11549768518518518</v>
      </c>
      <c r="E387" s="14">
        <v>0.11549768518518518</v>
      </c>
      <c r="F387" s="94">
        <v>76.26</v>
      </c>
      <c r="G387"/>
      <c r="H387" s="90" t="s">
        <v>187</v>
      </c>
      <c r="I387" s="10" t="s">
        <v>16</v>
      </c>
      <c r="J387" s="10">
        <v>37</v>
      </c>
    </row>
    <row r="388" spans="1:10" s="67" customFormat="1" ht="12.75">
      <c r="A388" s="27" t="s">
        <v>582</v>
      </c>
      <c r="B388" t="s">
        <v>13</v>
      </c>
      <c r="C388" s="57" t="s">
        <v>220</v>
      </c>
      <c r="D388" s="13">
        <v>0.11579861111111112</v>
      </c>
      <c r="E388" s="14">
        <v>0.11579861111111112</v>
      </c>
      <c r="F388" s="94">
        <v>76.06</v>
      </c>
      <c r="G388"/>
      <c r="H388" s="90" t="s">
        <v>187</v>
      </c>
      <c r="I388" s="10" t="s">
        <v>16</v>
      </c>
      <c r="J388" s="10">
        <v>34</v>
      </c>
    </row>
    <row r="389" spans="1:10" s="67" customFormat="1" ht="12.75">
      <c r="A389" s="27" t="s">
        <v>582</v>
      </c>
      <c r="B389" s="11" t="s">
        <v>13</v>
      </c>
      <c r="C389" s="57" t="s">
        <v>558</v>
      </c>
      <c r="D389" s="13">
        <v>0.11706018518518518</v>
      </c>
      <c r="E389" s="14">
        <v>0.11706018518518518</v>
      </c>
      <c r="F389" s="94">
        <v>75.24</v>
      </c>
      <c r="G389"/>
      <c r="H389" s="90" t="s">
        <v>187</v>
      </c>
      <c r="I389" s="97" t="s">
        <v>16</v>
      </c>
      <c r="J389" s="97">
        <v>37</v>
      </c>
    </row>
    <row r="390" spans="1:10" s="67" customFormat="1" ht="12.75">
      <c r="A390" s="27" t="s">
        <v>582</v>
      </c>
      <c r="B390" t="s">
        <v>13</v>
      </c>
      <c r="C390" s="57" t="s">
        <v>584</v>
      </c>
      <c r="D390" s="13">
        <v>0.12050925925925926</v>
      </c>
      <c r="E390" s="14">
        <v>0.12050925925925926</v>
      </c>
      <c r="F390" s="94">
        <v>73.08</v>
      </c>
      <c r="G390"/>
      <c r="H390" s="90" t="s">
        <v>187</v>
      </c>
      <c r="I390" s="10" t="s">
        <v>16</v>
      </c>
      <c r="J390" s="10">
        <v>28</v>
      </c>
    </row>
    <row r="391" spans="1:10" s="67" customFormat="1" ht="12.75">
      <c r="A391" s="27" t="s">
        <v>582</v>
      </c>
      <c r="B391" t="s">
        <v>13</v>
      </c>
      <c r="C391" s="57" t="s">
        <v>219</v>
      </c>
      <c r="D391" s="13">
        <v>0.12071759259259258</v>
      </c>
      <c r="E391" s="14">
        <v>0.12071759259259258</v>
      </c>
      <c r="F391" s="94">
        <v>72.96</v>
      </c>
      <c r="G391"/>
      <c r="H391" s="90" t="s">
        <v>187</v>
      </c>
      <c r="I391" s="10" t="s">
        <v>16</v>
      </c>
      <c r="J391" s="10">
        <v>37</v>
      </c>
    </row>
    <row r="392" spans="1:10" s="67" customFormat="1" ht="12.75">
      <c r="A392" s="27" t="s">
        <v>582</v>
      </c>
      <c r="B392" s="22" t="s">
        <v>13</v>
      </c>
      <c r="C392" s="57" t="s">
        <v>215</v>
      </c>
      <c r="D392" s="13">
        <v>0.12596064814814814</v>
      </c>
      <c r="E392" s="14">
        <v>0.12211884837962962</v>
      </c>
      <c r="F392" s="94">
        <v>72.12</v>
      </c>
      <c r="G392"/>
      <c r="H392" s="90" t="s">
        <v>187</v>
      </c>
      <c r="I392" s="98" t="s">
        <v>16</v>
      </c>
      <c r="J392" s="98">
        <v>42</v>
      </c>
    </row>
    <row r="393" spans="1:10" s="67" customFormat="1" ht="12.75">
      <c r="A393" s="27" t="s">
        <v>582</v>
      </c>
      <c r="B393" s="22" t="s">
        <v>13</v>
      </c>
      <c r="C393" s="57" t="s">
        <v>585</v>
      </c>
      <c r="D393" s="13">
        <v>0.13984953703703704</v>
      </c>
      <c r="E393" s="14">
        <v>0.12357105092592593</v>
      </c>
      <c r="F393" s="94">
        <v>71.27</v>
      </c>
      <c r="G393"/>
      <c r="H393" s="90" t="s">
        <v>187</v>
      </c>
      <c r="I393" s="98" t="s">
        <v>16</v>
      </c>
      <c r="J393" s="98">
        <v>54</v>
      </c>
    </row>
    <row r="394" spans="1:10" s="67" customFormat="1" ht="12.75">
      <c r="A394" s="27" t="s">
        <v>582</v>
      </c>
      <c r="B394" t="s">
        <v>13</v>
      </c>
      <c r="C394" s="57" t="s">
        <v>452</v>
      </c>
      <c r="D394" s="13">
        <v>0.1334027777777778</v>
      </c>
      <c r="E394" s="14">
        <v>0.1255987152777778</v>
      </c>
      <c r="F394" s="94">
        <v>70.12</v>
      </c>
      <c r="G394"/>
      <c r="H394" s="90" t="s">
        <v>187</v>
      </c>
      <c r="I394" s="10" t="s">
        <v>16</v>
      </c>
      <c r="J394" s="10">
        <v>46</v>
      </c>
    </row>
    <row r="395" spans="1:10" s="67" customFormat="1" ht="12.75">
      <c r="A395" s="27" t="s">
        <v>582</v>
      </c>
      <c r="B395" s="19" t="s">
        <v>13</v>
      </c>
      <c r="C395" s="57" t="s">
        <v>586</v>
      </c>
      <c r="D395" s="13">
        <v>0.1307175925925926</v>
      </c>
      <c r="E395" s="14">
        <v>0.12673070601851855</v>
      </c>
      <c r="F395" s="94">
        <v>69.5</v>
      </c>
      <c r="G395"/>
      <c r="H395" s="90" t="s">
        <v>187</v>
      </c>
      <c r="I395" s="99" t="s">
        <v>16</v>
      </c>
      <c r="J395" s="99">
        <v>42</v>
      </c>
    </row>
    <row r="396" spans="1:10" s="67" customFormat="1" ht="12.75">
      <c r="A396" s="27" t="s">
        <v>582</v>
      </c>
      <c r="B396" t="s">
        <v>13</v>
      </c>
      <c r="C396" s="57" t="s">
        <v>222</v>
      </c>
      <c r="D396" s="13">
        <v>0.13337962962962963</v>
      </c>
      <c r="E396" s="14">
        <v>0.12745757407407407</v>
      </c>
      <c r="F396" s="94">
        <v>69.1</v>
      </c>
      <c r="G396"/>
      <c r="H396" s="90" t="s">
        <v>187</v>
      </c>
      <c r="I396" s="10" t="s">
        <v>16</v>
      </c>
      <c r="J396" s="10">
        <v>44</v>
      </c>
    </row>
    <row r="397" spans="1:10" s="67" customFormat="1" ht="12.75">
      <c r="A397" s="27" t="s">
        <v>582</v>
      </c>
      <c r="B397" s="11" t="s">
        <v>13</v>
      </c>
      <c r="C397" s="57" t="s">
        <v>587</v>
      </c>
      <c r="D397" s="13">
        <v>0.1300925925925926</v>
      </c>
      <c r="E397" s="14">
        <v>0.1288437037037037</v>
      </c>
      <c r="F397" s="94">
        <v>68.36</v>
      </c>
      <c r="G397"/>
      <c r="H397" s="90" t="s">
        <v>187</v>
      </c>
      <c r="I397" s="97" t="s">
        <v>16</v>
      </c>
      <c r="J397" s="97">
        <v>39</v>
      </c>
    </row>
    <row r="398" spans="1:10" s="67" customFormat="1" ht="12.75">
      <c r="A398" s="27" t="s">
        <v>582</v>
      </c>
      <c r="B398" t="s">
        <v>13</v>
      </c>
      <c r="C398" s="57" t="s">
        <v>588</v>
      </c>
      <c r="D398" s="13">
        <v>0.13027777777777777</v>
      </c>
      <c r="E398" s="14">
        <v>0.13027777777777777</v>
      </c>
      <c r="F398" s="94">
        <v>67.6</v>
      </c>
      <c r="G398" s="17"/>
      <c r="H398" s="90" t="s">
        <v>187</v>
      </c>
      <c r="I398" s="10" t="s">
        <v>16</v>
      </c>
      <c r="J398" s="10">
        <v>35</v>
      </c>
    </row>
    <row r="399" spans="1:10" s="67" customFormat="1" ht="12.75">
      <c r="A399" s="27" t="s">
        <v>582</v>
      </c>
      <c r="B399" t="s">
        <v>13</v>
      </c>
      <c r="C399" s="57" t="s">
        <v>589</v>
      </c>
      <c r="D399" s="13">
        <v>0.14509259259259258</v>
      </c>
      <c r="E399" s="14">
        <v>0.14509259259259258</v>
      </c>
      <c r="F399" s="94">
        <v>66.45</v>
      </c>
      <c r="G399" s="9"/>
      <c r="H399" s="90" t="s">
        <v>187</v>
      </c>
      <c r="I399" s="10" t="s">
        <v>45</v>
      </c>
      <c r="J399" s="10">
        <v>33</v>
      </c>
    </row>
    <row r="400" spans="1:10" s="67" customFormat="1" ht="12.75">
      <c r="A400" s="27" t="s">
        <v>582</v>
      </c>
      <c r="B400" s="11" t="s">
        <v>13</v>
      </c>
      <c r="C400" s="57" t="s">
        <v>460</v>
      </c>
      <c r="D400" s="13">
        <v>0.14671296296296296</v>
      </c>
      <c r="E400" s="14">
        <v>0.13287793055555555</v>
      </c>
      <c r="F400" s="94">
        <v>66.28</v>
      </c>
      <c r="G400" s="9"/>
      <c r="H400" s="90" t="s">
        <v>187</v>
      </c>
      <c r="I400" s="97" t="s">
        <v>16</v>
      </c>
      <c r="J400" s="97">
        <v>51</v>
      </c>
    </row>
    <row r="401" spans="1:10" s="67" customFormat="1" ht="12.75">
      <c r="A401" s="27" t="s">
        <v>582</v>
      </c>
      <c r="B401" s="11" t="s">
        <v>13</v>
      </c>
      <c r="C401" s="57" t="s">
        <v>590</v>
      </c>
      <c r="D401" s="13">
        <v>0.14137731481481483</v>
      </c>
      <c r="E401" s="14">
        <v>0.13608980324074077</v>
      </c>
      <c r="F401" s="94">
        <v>64.72</v>
      </c>
      <c r="G401" s="9"/>
      <c r="H401" s="90" t="s">
        <v>187</v>
      </c>
      <c r="I401" s="97" t="s">
        <v>16</v>
      </c>
      <c r="J401" s="97">
        <v>43</v>
      </c>
    </row>
    <row r="402" spans="1:10" s="67" customFormat="1" ht="12.75">
      <c r="A402" s="27" t="s">
        <v>582</v>
      </c>
      <c r="B402" s="11" t="s">
        <v>13</v>
      </c>
      <c r="C402" s="57" t="s">
        <v>221</v>
      </c>
      <c r="D402" s="13">
        <v>0.1402662037037037</v>
      </c>
      <c r="E402" s="14">
        <v>0.13696994791666667</v>
      </c>
      <c r="F402" s="94">
        <v>64.3</v>
      </c>
      <c r="G402" s="9"/>
      <c r="H402" s="90" t="s">
        <v>187</v>
      </c>
      <c r="I402" s="97" t="s">
        <v>16</v>
      </c>
      <c r="J402" s="97">
        <v>41</v>
      </c>
    </row>
    <row r="403" spans="1:10" s="67" customFormat="1" ht="12.75">
      <c r="A403" s="27" t="s">
        <v>582</v>
      </c>
      <c r="B403" s="19" t="s">
        <v>13</v>
      </c>
      <c r="C403" s="57" t="s">
        <v>339</v>
      </c>
      <c r="D403" s="13">
        <v>0.14550925925925925</v>
      </c>
      <c r="E403" s="14">
        <v>0.13699696759259258</v>
      </c>
      <c r="F403" s="94">
        <v>64.29</v>
      </c>
      <c r="G403" s="9"/>
      <c r="H403" s="90" t="s">
        <v>187</v>
      </c>
      <c r="I403" s="99" t="s">
        <v>16</v>
      </c>
      <c r="J403" s="99">
        <v>46</v>
      </c>
    </row>
    <row r="404" spans="1:10" s="67" customFormat="1" ht="12.75">
      <c r="A404" s="27" t="s">
        <v>582</v>
      </c>
      <c r="B404" t="s">
        <v>13</v>
      </c>
      <c r="C404" s="57" t="s">
        <v>591</v>
      </c>
      <c r="D404" s="13">
        <v>0.13728009259259258</v>
      </c>
      <c r="E404" s="14">
        <v>0.13728009259259258</v>
      </c>
      <c r="F404" s="94">
        <v>64.15</v>
      </c>
      <c r="G404" s="9"/>
      <c r="H404" s="90" t="s">
        <v>187</v>
      </c>
      <c r="I404" s="10" t="s">
        <v>16</v>
      </c>
      <c r="J404" s="10">
        <v>31</v>
      </c>
    </row>
    <row r="405" spans="1:10" s="67" customFormat="1" ht="12.75">
      <c r="A405" s="27" t="s">
        <v>582</v>
      </c>
      <c r="B405" s="22" t="s">
        <v>13</v>
      </c>
      <c r="C405" s="57" t="s">
        <v>560</v>
      </c>
      <c r="D405" s="13">
        <v>0.1513773148148148</v>
      </c>
      <c r="E405" s="14">
        <v>0.1513773148148148</v>
      </c>
      <c r="F405" s="94">
        <v>63.69</v>
      </c>
      <c r="G405" s="17"/>
      <c r="H405" s="90" t="s">
        <v>187</v>
      </c>
      <c r="I405" s="98" t="s">
        <v>45</v>
      </c>
      <c r="J405" s="98">
        <v>31</v>
      </c>
    </row>
    <row r="406" spans="1:10" s="67" customFormat="1" ht="12.75">
      <c r="A406" s="27" t="s">
        <v>582</v>
      </c>
      <c r="B406" s="19" t="s">
        <v>13</v>
      </c>
      <c r="C406" s="57" t="s">
        <v>592</v>
      </c>
      <c r="D406" s="13">
        <v>0.1446990740740741</v>
      </c>
      <c r="E406" s="14">
        <v>0.14028575231481483</v>
      </c>
      <c r="F406" s="94">
        <v>62.78</v>
      </c>
      <c r="G406" s="9"/>
      <c r="H406" s="90" t="s">
        <v>187</v>
      </c>
      <c r="I406" s="99" t="s">
        <v>16</v>
      </c>
      <c r="J406" s="99">
        <v>42</v>
      </c>
    </row>
    <row r="407" spans="1:10" s="67" customFormat="1" ht="12.75">
      <c r="A407" s="27" t="s">
        <v>582</v>
      </c>
      <c r="B407" t="s">
        <v>13</v>
      </c>
      <c r="C407" s="57" t="s">
        <v>562</v>
      </c>
      <c r="D407" s="13">
        <v>0.14548611111111112</v>
      </c>
      <c r="E407" s="14">
        <v>0.14308559027777779</v>
      </c>
      <c r="F407" s="94">
        <v>61.55</v>
      </c>
      <c r="G407" s="9"/>
      <c r="H407" s="90" t="s">
        <v>187</v>
      </c>
      <c r="I407" s="10" t="s">
        <v>16</v>
      </c>
      <c r="J407" s="10">
        <v>40</v>
      </c>
    </row>
    <row r="408" spans="1:10" s="67" customFormat="1" ht="12.75">
      <c r="A408" s="27" t="s">
        <v>582</v>
      </c>
      <c r="B408" t="s">
        <v>13</v>
      </c>
      <c r="C408" s="57" t="s">
        <v>593</v>
      </c>
      <c r="D408" s="13">
        <v>0.14320601851851852</v>
      </c>
      <c r="E408" s="14">
        <v>0.14320601851851852</v>
      </c>
      <c r="F408" s="94">
        <v>61.5</v>
      </c>
      <c r="G408" s="9"/>
      <c r="H408" s="90" t="s">
        <v>187</v>
      </c>
      <c r="I408" s="10" t="s">
        <v>16</v>
      </c>
      <c r="J408" s="10">
        <v>28</v>
      </c>
    </row>
    <row r="409" spans="1:10" s="67" customFormat="1" ht="12.75">
      <c r="A409" s="27" t="s">
        <v>582</v>
      </c>
      <c r="B409" s="19" t="s">
        <v>13</v>
      </c>
      <c r="C409" s="57" t="s">
        <v>594</v>
      </c>
      <c r="D409" s="13">
        <v>0.1501388888888889</v>
      </c>
      <c r="E409" s="14">
        <v>0.14766159722222225</v>
      </c>
      <c r="F409" s="94">
        <v>59.64</v>
      </c>
      <c r="G409" s="9"/>
      <c r="H409" s="90" t="s">
        <v>187</v>
      </c>
      <c r="I409" s="99" t="s">
        <v>16</v>
      </c>
      <c r="J409" s="99">
        <v>40</v>
      </c>
    </row>
    <row r="410" spans="1:10" s="67" customFormat="1" ht="12.75">
      <c r="A410" s="27" t="s">
        <v>582</v>
      </c>
      <c r="B410" s="19" t="s">
        <v>13</v>
      </c>
      <c r="C410" s="57" t="s">
        <v>595</v>
      </c>
      <c r="D410" s="13">
        <v>0.1557523148148148</v>
      </c>
      <c r="E410" s="14">
        <v>0.15318240162037036</v>
      </c>
      <c r="F410" s="94">
        <v>57.49</v>
      </c>
      <c r="G410" s="9"/>
      <c r="H410" s="90" t="s">
        <v>187</v>
      </c>
      <c r="I410" s="99" t="s">
        <v>16</v>
      </c>
      <c r="J410" s="99">
        <v>40</v>
      </c>
    </row>
    <row r="411" spans="1:10" s="67" customFormat="1" ht="12.75">
      <c r="A411" s="27" t="s">
        <v>582</v>
      </c>
      <c r="B411" t="s">
        <v>13</v>
      </c>
      <c r="C411" s="57" t="s">
        <v>462</v>
      </c>
      <c r="D411" s="13">
        <v>0.17856481481481482</v>
      </c>
      <c r="E411" s="14">
        <v>0.17856481481481482</v>
      </c>
      <c r="F411" s="94">
        <v>49.32</v>
      </c>
      <c r="G411" s="9"/>
      <c r="H411" s="90" t="s">
        <v>187</v>
      </c>
      <c r="I411" s="10" t="s">
        <v>16</v>
      </c>
      <c r="J411" s="10">
        <v>37</v>
      </c>
    </row>
    <row r="412" spans="1:10" s="67" customFormat="1" ht="12.75">
      <c r="A412" s="27" t="s">
        <v>582</v>
      </c>
      <c r="B412" s="19" t="s">
        <v>13</v>
      </c>
      <c r="C412" s="57" t="s">
        <v>456</v>
      </c>
      <c r="D412" s="13">
        <v>0.19502314814814814</v>
      </c>
      <c r="E412" s="14">
        <v>0.17944079861111112</v>
      </c>
      <c r="F412" s="94">
        <v>49.08</v>
      </c>
      <c r="G412" s="9"/>
      <c r="H412" s="90" t="s">
        <v>187</v>
      </c>
      <c r="I412" s="99" t="s">
        <v>16</v>
      </c>
      <c r="J412" s="99">
        <v>49</v>
      </c>
    </row>
    <row r="413" spans="1:10" s="67" customFormat="1" ht="12.75">
      <c r="A413" s="27" t="s">
        <v>582</v>
      </c>
      <c r="B413" t="s">
        <v>104</v>
      </c>
      <c r="C413" s="57" t="s">
        <v>186</v>
      </c>
      <c r="D413" s="13">
        <v>0.11626157407407407</v>
      </c>
      <c r="E413" s="14">
        <v>0.10529810763888889</v>
      </c>
      <c r="F413" s="94">
        <v>83.64</v>
      </c>
      <c r="G413" s="17">
        <v>318.96</v>
      </c>
      <c r="H413" s="90" t="s">
        <v>187</v>
      </c>
      <c r="I413" s="10" t="s">
        <v>16</v>
      </c>
      <c r="J413" s="10">
        <v>51</v>
      </c>
    </row>
    <row r="414" spans="1:10" s="67" customFormat="1" ht="12.75">
      <c r="A414" s="27" t="s">
        <v>582</v>
      </c>
      <c r="B414" t="s">
        <v>104</v>
      </c>
      <c r="C414" s="57" t="s">
        <v>364</v>
      </c>
      <c r="D414" s="13">
        <v>0.11045138888888889</v>
      </c>
      <c r="E414" s="14">
        <v>0.11045138888888889</v>
      </c>
      <c r="F414" s="94">
        <v>79.74</v>
      </c>
      <c r="G414" s="17"/>
      <c r="H414" s="90" t="s">
        <v>187</v>
      </c>
      <c r="I414" s="10" t="s">
        <v>16</v>
      </c>
      <c r="J414" s="10">
        <v>30</v>
      </c>
    </row>
    <row r="415" spans="1:10" s="67" customFormat="1" ht="12.75">
      <c r="A415" s="27" t="s">
        <v>582</v>
      </c>
      <c r="B415" t="s">
        <v>104</v>
      </c>
      <c r="C415" s="57" t="s">
        <v>596</v>
      </c>
      <c r="D415" s="13">
        <v>0.13472222222222222</v>
      </c>
      <c r="E415" s="14">
        <v>0.12273194444444445</v>
      </c>
      <c r="F415" s="94">
        <v>78.56</v>
      </c>
      <c r="G415" s="9"/>
      <c r="H415" s="90" t="s">
        <v>187</v>
      </c>
      <c r="I415" s="10" t="s">
        <v>45</v>
      </c>
      <c r="J415" s="10">
        <v>48</v>
      </c>
    </row>
    <row r="416" spans="1:10" s="67" customFormat="1" ht="12.75">
      <c r="A416" s="27" t="s">
        <v>582</v>
      </c>
      <c r="B416" s="19" t="s">
        <v>104</v>
      </c>
      <c r="C416" s="57" t="s">
        <v>467</v>
      </c>
      <c r="D416" s="13">
        <v>0.12237268518518518</v>
      </c>
      <c r="E416" s="14">
        <v>0.11434503703703704</v>
      </c>
      <c r="F416" s="94">
        <v>77.02</v>
      </c>
      <c r="G416" s="9"/>
      <c r="H416" s="90" t="s">
        <v>187</v>
      </c>
      <c r="I416" s="99" t="s">
        <v>16</v>
      </c>
      <c r="J416" s="99">
        <v>47</v>
      </c>
    </row>
    <row r="417" spans="1:10" s="67" customFormat="1" ht="12.75">
      <c r="A417" s="27" t="s">
        <v>582</v>
      </c>
      <c r="B417" t="s">
        <v>104</v>
      </c>
      <c r="C417" s="57" t="s">
        <v>597</v>
      </c>
      <c r="D417" s="13">
        <v>0.11474537037037037</v>
      </c>
      <c r="E417" s="14">
        <v>0.11474537037037037</v>
      </c>
      <c r="F417" s="94">
        <v>76.76</v>
      </c>
      <c r="G417" s="9"/>
      <c r="H417" s="90" t="s">
        <v>187</v>
      </c>
      <c r="I417" s="10" t="s">
        <v>16</v>
      </c>
      <c r="J417" s="10">
        <v>25</v>
      </c>
    </row>
    <row r="418" spans="1:10" s="67" customFormat="1" ht="12.75">
      <c r="A418" s="27" t="s">
        <v>582</v>
      </c>
      <c r="B418" s="11" t="s">
        <v>104</v>
      </c>
      <c r="C418" s="57" t="s">
        <v>598</v>
      </c>
      <c r="D418" s="13">
        <v>0.12232638888888887</v>
      </c>
      <c r="E418" s="14">
        <v>0.11517029513888888</v>
      </c>
      <c r="F418" s="94">
        <v>76.47</v>
      </c>
      <c r="G418" s="9"/>
      <c r="H418" s="90" t="s">
        <v>187</v>
      </c>
      <c r="I418" s="97" t="s">
        <v>16</v>
      </c>
      <c r="J418" s="97">
        <v>46</v>
      </c>
    </row>
    <row r="419" spans="1:10" s="67" customFormat="1" ht="12.75">
      <c r="A419" s="27" t="s">
        <v>582</v>
      </c>
      <c r="B419" s="11" t="s">
        <v>104</v>
      </c>
      <c r="C419" s="57" t="s">
        <v>599</v>
      </c>
      <c r="D419" s="13">
        <v>0.1275</v>
      </c>
      <c r="E419" s="14">
        <v>0.12723225</v>
      </c>
      <c r="F419" s="94">
        <v>75.78</v>
      </c>
      <c r="G419" s="9"/>
      <c r="H419" s="90" t="s">
        <v>187</v>
      </c>
      <c r="I419" s="97" t="s">
        <v>45</v>
      </c>
      <c r="J419" s="97">
        <v>37</v>
      </c>
    </row>
    <row r="420" spans="1:10" s="67" customFormat="1" ht="12.75">
      <c r="A420" s="27" t="s">
        <v>582</v>
      </c>
      <c r="B420" s="11" t="s">
        <v>104</v>
      </c>
      <c r="C420" s="57" t="s">
        <v>366</v>
      </c>
      <c r="D420" s="13">
        <v>0.14956018518518518</v>
      </c>
      <c r="E420" s="14">
        <v>0.11667190046296297</v>
      </c>
      <c r="F420" s="94">
        <v>75.49</v>
      </c>
      <c r="G420" s="9"/>
      <c r="H420" s="90" t="s">
        <v>187</v>
      </c>
      <c r="I420" s="97" t="s">
        <v>16</v>
      </c>
      <c r="J420" s="97">
        <v>67</v>
      </c>
    </row>
    <row r="421" spans="1:10" s="67" customFormat="1" ht="12.75">
      <c r="A421" s="27" t="s">
        <v>582</v>
      </c>
      <c r="B421" s="11" t="s">
        <v>104</v>
      </c>
      <c r="C421" s="57" t="s">
        <v>194</v>
      </c>
      <c r="D421" s="13">
        <v>0.12148148148148148</v>
      </c>
      <c r="E421" s="14">
        <v>0.11693807407407407</v>
      </c>
      <c r="F421" s="94">
        <v>75.32</v>
      </c>
      <c r="G421" s="9"/>
      <c r="H421" s="90" t="s">
        <v>187</v>
      </c>
      <c r="I421" s="97" t="s">
        <v>16</v>
      </c>
      <c r="J421" s="97">
        <v>43</v>
      </c>
    </row>
    <row r="422" spans="1:10" s="67" customFormat="1" ht="12.75">
      <c r="A422" s="27" t="s">
        <v>582</v>
      </c>
      <c r="B422" t="s">
        <v>104</v>
      </c>
      <c r="C422" s="57" t="s">
        <v>193</v>
      </c>
      <c r="D422" s="13">
        <v>0.1250578703703704</v>
      </c>
      <c r="E422" s="14">
        <v>0.12211901041666669</v>
      </c>
      <c r="F422" s="94">
        <v>72.12</v>
      </c>
      <c r="G422" s="9"/>
      <c r="H422" s="90" t="s">
        <v>187</v>
      </c>
      <c r="I422" s="10" t="s">
        <v>16</v>
      </c>
      <c r="J422" s="10">
        <v>41</v>
      </c>
    </row>
    <row r="423" spans="1:10" s="67" customFormat="1" ht="12.75">
      <c r="A423" s="27" t="s">
        <v>582</v>
      </c>
      <c r="B423" s="11" t="s">
        <v>104</v>
      </c>
      <c r="C423" s="57" t="s">
        <v>204</v>
      </c>
      <c r="D423" s="13">
        <v>0.1253587962962963</v>
      </c>
      <c r="E423" s="14">
        <v>0.1253587962962963</v>
      </c>
      <c r="F423" s="94">
        <v>70.26</v>
      </c>
      <c r="G423" s="9"/>
      <c r="H423" s="90" t="s">
        <v>187</v>
      </c>
      <c r="I423" s="97" t="s">
        <v>16</v>
      </c>
      <c r="J423" s="97">
        <v>34</v>
      </c>
    </row>
    <row r="424" spans="1:10" s="67" customFormat="1" ht="12.75">
      <c r="A424" s="27" t="s">
        <v>582</v>
      </c>
      <c r="B424" s="11" t="s">
        <v>104</v>
      </c>
      <c r="C424" s="57" t="s">
        <v>600</v>
      </c>
      <c r="D424" s="13">
        <v>0.13332175925925926</v>
      </c>
      <c r="E424" s="14">
        <v>0.12925544560185187</v>
      </c>
      <c r="F424" s="94">
        <v>68.14</v>
      </c>
      <c r="G424" s="9"/>
      <c r="H424" s="90" t="s">
        <v>187</v>
      </c>
      <c r="I424" s="97" t="s">
        <v>16</v>
      </c>
      <c r="J424" s="97">
        <v>42</v>
      </c>
    </row>
    <row r="425" spans="1:10" s="67" customFormat="1" ht="12.75">
      <c r="A425" s="27" t="s">
        <v>582</v>
      </c>
      <c r="B425" t="s">
        <v>104</v>
      </c>
      <c r="C425" s="57" t="s">
        <v>554</v>
      </c>
      <c r="D425" s="13">
        <v>0.13019675925925925</v>
      </c>
      <c r="E425" s="14">
        <v>0.13019675925925925</v>
      </c>
      <c r="F425" s="94">
        <v>67.65</v>
      </c>
      <c r="G425" s="9"/>
      <c r="H425" s="90" t="s">
        <v>187</v>
      </c>
      <c r="I425" s="10" t="s">
        <v>16</v>
      </c>
      <c r="J425" s="10">
        <v>24</v>
      </c>
    </row>
    <row r="426" spans="1:10" s="67" customFormat="1" ht="12.75">
      <c r="A426" s="27" t="s">
        <v>582</v>
      </c>
      <c r="B426" t="s">
        <v>104</v>
      </c>
      <c r="C426" s="57" t="s">
        <v>202</v>
      </c>
      <c r="D426" s="13">
        <v>0.1424074074074074</v>
      </c>
      <c r="E426" s="14">
        <v>0.13407657407407406</v>
      </c>
      <c r="F426" s="94">
        <v>65.69</v>
      </c>
      <c r="G426" s="9"/>
      <c r="H426" s="90" t="s">
        <v>187</v>
      </c>
      <c r="I426" s="10" t="s">
        <v>16</v>
      </c>
      <c r="J426" s="10">
        <v>46</v>
      </c>
    </row>
    <row r="427" spans="1:10" s="67" customFormat="1" ht="12.75">
      <c r="A427" s="27" t="s">
        <v>582</v>
      </c>
      <c r="B427" s="11" t="s">
        <v>104</v>
      </c>
      <c r="C427" s="57" t="s">
        <v>201</v>
      </c>
      <c r="D427" s="13">
        <v>0.13859953703703703</v>
      </c>
      <c r="E427" s="14">
        <v>0.13437225115740742</v>
      </c>
      <c r="F427" s="94">
        <v>65.54</v>
      </c>
      <c r="G427" s="9"/>
      <c r="H427" s="90" t="s">
        <v>187</v>
      </c>
      <c r="I427" s="97" t="s">
        <v>16</v>
      </c>
      <c r="J427" s="97">
        <v>42</v>
      </c>
    </row>
    <row r="428" spans="1:10" s="67" customFormat="1" ht="12.75">
      <c r="A428" s="27" t="s">
        <v>582</v>
      </c>
      <c r="B428" s="11" t="s">
        <v>104</v>
      </c>
      <c r="C428" s="57" t="s">
        <v>203</v>
      </c>
      <c r="D428" s="13">
        <v>0.15359953703703702</v>
      </c>
      <c r="E428" s="14">
        <v>0.14785491435185183</v>
      </c>
      <c r="F428" s="94">
        <v>59.57</v>
      </c>
      <c r="G428" s="9"/>
      <c r="H428" s="90" t="s">
        <v>187</v>
      </c>
      <c r="I428" s="97" t="s">
        <v>16</v>
      </c>
      <c r="J428" s="97">
        <v>43</v>
      </c>
    </row>
    <row r="429" spans="1:10" s="67" customFormat="1" ht="12.75">
      <c r="A429" s="27" t="s">
        <v>582</v>
      </c>
      <c r="B429" s="11" t="s">
        <v>104</v>
      </c>
      <c r="C429" s="57" t="s">
        <v>601</v>
      </c>
      <c r="D429" s="13">
        <v>0.15611111111111112</v>
      </c>
      <c r="E429" s="14">
        <v>0.1556896111111111</v>
      </c>
      <c r="F429" s="94">
        <v>56.57</v>
      </c>
      <c r="G429" s="9"/>
      <c r="H429" s="90" t="s">
        <v>187</v>
      </c>
      <c r="I429" s="97" t="s">
        <v>16</v>
      </c>
      <c r="J429" s="97">
        <v>38</v>
      </c>
    </row>
    <row r="430" spans="1:10" s="67" customFormat="1" ht="12.75">
      <c r="A430" s="27" t="s">
        <v>582</v>
      </c>
      <c r="B430" t="s">
        <v>104</v>
      </c>
      <c r="C430" s="57" t="s">
        <v>210</v>
      </c>
      <c r="D430" s="13">
        <v>0.1583449074074074</v>
      </c>
      <c r="E430" s="14">
        <v>0.1583449074074074</v>
      </c>
      <c r="F430" s="94">
        <v>55.62</v>
      </c>
      <c r="G430" s="9"/>
      <c r="H430" s="90" t="s">
        <v>187</v>
      </c>
      <c r="I430" s="10" t="s">
        <v>16</v>
      </c>
      <c r="J430" s="10">
        <v>33</v>
      </c>
    </row>
    <row r="431" spans="1:10" s="67" customFormat="1" ht="12.75">
      <c r="A431" s="27" t="s">
        <v>582</v>
      </c>
      <c r="B431" s="22" t="s">
        <v>104</v>
      </c>
      <c r="C431" s="57" t="s">
        <v>602</v>
      </c>
      <c r="D431" s="13">
        <v>0.1711574074074074</v>
      </c>
      <c r="E431" s="14">
        <v>0.15992948148148148</v>
      </c>
      <c r="F431" s="94">
        <v>55.07</v>
      </c>
      <c r="G431" s="9"/>
      <c r="H431" s="90" t="s">
        <v>187</v>
      </c>
      <c r="I431" s="98" t="s">
        <v>16</v>
      </c>
      <c r="J431" s="98">
        <v>47</v>
      </c>
    </row>
    <row r="432" spans="1:10" s="67" customFormat="1" ht="12.75">
      <c r="A432" s="27" t="s">
        <v>582</v>
      </c>
      <c r="B432" s="22" t="s">
        <v>104</v>
      </c>
      <c r="C432" s="57" t="s">
        <v>603</v>
      </c>
      <c r="D432" s="13">
        <v>0.16305555555555554</v>
      </c>
      <c r="E432" s="14">
        <v>0.16261530555555553</v>
      </c>
      <c r="F432" s="94">
        <v>54.16</v>
      </c>
      <c r="G432" s="9"/>
      <c r="H432" s="90" t="s">
        <v>187</v>
      </c>
      <c r="I432" s="98" t="s">
        <v>16</v>
      </c>
      <c r="J432" s="98">
        <v>38</v>
      </c>
    </row>
    <row r="433" spans="1:10" s="67" customFormat="1" ht="12.75">
      <c r="A433" s="27" t="s">
        <v>582</v>
      </c>
      <c r="B433" t="s">
        <v>104</v>
      </c>
      <c r="C433" s="57" t="s">
        <v>604</v>
      </c>
      <c r="D433" s="13">
        <v>0.16859953703703703</v>
      </c>
      <c r="E433" s="14">
        <v>0.16814431828703702</v>
      </c>
      <c r="F433" s="94">
        <v>52.38</v>
      </c>
      <c r="G433" s="9"/>
      <c r="H433" s="90" t="s">
        <v>187</v>
      </c>
      <c r="I433" s="10" t="s">
        <v>16</v>
      </c>
      <c r="J433" s="10">
        <v>38</v>
      </c>
    </row>
    <row r="434" spans="1:10" s="67" customFormat="1" ht="12.75">
      <c r="A434" s="27" t="s">
        <v>582</v>
      </c>
      <c r="B434" t="s">
        <v>104</v>
      </c>
      <c r="C434" s="57" t="s">
        <v>605</v>
      </c>
      <c r="D434" s="13">
        <v>0.18460648148148148</v>
      </c>
      <c r="E434" s="14">
        <v>0.18460648148148148</v>
      </c>
      <c r="F434" s="94">
        <v>52.23</v>
      </c>
      <c r="G434" s="9"/>
      <c r="H434" s="90" t="s">
        <v>187</v>
      </c>
      <c r="I434" s="10" t="s">
        <v>45</v>
      </c>
      <c r="J434" s="10">
        <v>26</v>
      </c>
    </row>
    <row r="435" spans="1:10" s="67" customFormat="1" ht="12.75">
      <c r="A435" s="27" t="s">
        <v>582</v>
      </c>
      <c r="B435" t="s">
        <v>104</v>
      </c>
      <c r="C435" s="57" t="s">
        <v>190</v>
      </c>
      <c r="D435" s="13">
        <v>0.20288194444444443</v>
      </c>
      <c r="E435" s="14">
        <v>0.18667167708333332</v>
      </c>
      <c r="F435" s="94">
        <v>47.18</v>
      </c>
      <c r="G435" s="9"/>
      <c r="H435" s="90" t="s">
        <v>187</v>
      </c>
      <c r="I435" s="10" t="s">
        <v>16</v>
      </c>
      <c r="J435" s="10">
        <v>49</v>
      </c>
    </row>
    <row r="436" spans="1:10" s="67" customFormat="1" ht="12.75">
      <c r="A436" s="27" t="s">
        <v>582</v>
      </c>
      <c r="B436" t="s">
        <v>143</v>
      </c>
      <c r="C436" s="57" t="s">
        <v>606</v>
      </c>
      <c r="D436" s="13">
        <v>0.11618055555555555</v>
      </c>
      <c r="E436" s="14">
        <v>0.11506522222222221</v>
      </c>
      <c r="F436" s="94">
        <v>76.54</v>
      </c>
      <c r="G436" s="17">
        <v>284.47</v>
      </c>
      <c r="H436" s="90" t="s">
        <v>187</v>
      </c>
      <c r="I436" s="10" t="s">
        <v>16</v>
      </c>
      <c r="J436" s="10">
        <v>39</v>
      </c>
    </row>
    <row r="437" spans="1:10" s="67" customFormat="1" ht="12.75">
      <c r="A437" s="27" t="s">
        <v>582</v>
      </c>
      <c r="B437" s="19" t="s">
        <v>143</v>
      </c>
      <c r="C437" s="57" t="s">
        <v>230</v>
      </c>
      <c r="D437" s="13">
        <v>0.13706018518518517</v>
      </c>
      <c r="E437" s="14">
        <v>0.12110637962962963</v>
      </c>
      <c r="F437" s="94">
        <v>72.72</v>
      </c>
      <c r="G437" s="9"/>
      <c r="H437" s="90" t="s">
        <v>187</v>
      </c>
      <c r="I437" s="99" t="s">
        <v>16</v>
      </c>
      <c r="J437" s="99">
        <v>54</v>
      </c>
    </row>
    <row r="438" spans="1:10" s="67" customFormat="1" ht="12.75">
      <c r="A438" s="27" t="s">
        <v>582</v>
      </c>
      <c r="B438" s="19" t="s">
        <v>143</v>
      </c>
      <c r="C438" s="57" t="s">
        <v>607</v>
      </c>
      <c r="D438" s="13">
        <v>0.1640046296296296</v>
      </c>
      <c r="E438" s="14">
        <v>0.13861671296296293</v>
      </c>
      <c r="F438" s="94">
        <v>69.56</v>
      </c>
      <c r="G438" s="9"/>
      <c r="H438" s="90" t="s">
        <v>187</v>
      </c>
      <c r="I438" s="99" t="s">
        <v>45</v>
      </c>
      <c r="J438" s="99">
        <v>56</v>
      </c>
    </row>
    <row r="439" spans="1:10" s="67" customFormat="1" ht="12.75">
      <c r="A439" s="27" t="s">
        <v>582</v>
      </c>
      <c r="B439" s="19" t="s">
        <v>143</v>
      </c>
      <c r="C439" s="57" t="s">
        <v>232</v>
      </c>
      <c r="D439" s="13">
        <v>0.13936342592592593</v>
      </c>
      <c r="E439" s="14">
        <v>0.13415123379629632</v>
      </c>
      <c r="F439" s="94">
        <v>65.65</v>
      </c>
      <c r="G439" s="9"/>
      <c r="H439" s="90" t="s">
        <v>187</v>
      </c>
      <c r="I439" s="99" t="s">
        <v>16</v>
      </c>
      <c r="J439" s="99">
        <v>43</v>
      </c>
    </row>
    <row r="440" spans="1:10" s="67" customFormat="1" ht="12.75">
      <c r="A440" s="27" t="s">
        <v>582</v>
      </c>
      <c r="B440" t="s">
        <v>143</v>
      </c>
      <c r="C440" s="57" t="s">
        <v>608</v>
      </c>
      <c r="D440" s="13">
        <v>0.15369212962962964</v>
      </c>
      <c r="E440" s="14">
        <v>0.13693968750000002</v>
      </c>
      <c r="F440" s="94">
        <v>64.31</v>
      </c>
      <c r="G440" s="9"/>
      <c r="H440" s="90" t="s">
        <v>187</v>
      </c>
      <c r="I440" s="10" t="s">
        <v>16</v>
      </c>
      <c r="J440" s="10">
        <v>53</v>
      </c>
    </row>
    <row r="441" spans="1:10" s="67" customFormat="1" ht="12.75">
      <c r="A441" s="27" t="s">
        <v>582</v>
      </c>
      <c r="B441" t="s">
        <v>143</v>
      </c>
      <c r="C441" s="57" t="s">
        <v>609</v>
      </c>
      <c r="D441" s="13">
        <v>0.15092592592592594</v>
      </c>
      <c r="E441" s="14">
        <v>0.13993851851851852</v>
      </c>
      <c r="F441" s="94">
        <v>62.94</v>
      </c>
      <c r="G441" s="17"/>
      <c r="H441" s="90" t="s">
        <v>187</v>
      </c>
      <c r="I441" s="10" t="s">
        <v>16</v>
      </c>
      <c r="J441" s="10">
        <v>48</v>
      </c>
    </row>
    <row r="442" spans="1:10" s="67" customFormat="1" ht="12.75">
      <c r="A442" s="27" t="s">
        <v>582</v>
      </c>
      <c r="B442" t="s">
        <v>143</v>
      </c>
      <c r="C442" s="57" t="s">
        <v>531</v>
      </c>
      <c r="D442" s="13">
        <v>0.14903935185185185</v>
      </c>
      <c r="E442" s="14">
        <v>0.14032054976851852</v>
      </c>
      <c r="F442" s="94">
        <v>62.76</v>
      </c>
      <c r="G442" s="9"/>
      <c r="H442" s="90" t="s">
        <v>187</v>
      </c>
      <c r="I442" s="10" t="s">
        <v>16</v>
      </c>
      <c r="J442" s="10">
        <v>46</v>
      </c>
    </row>
    <row r="443" spans="1:10" s="67" customFormat="1" ht="12.75">
      <c r="A443" s="27" t="s">
        <v>582</v>
      </c>
      <c r="B443" t="s">
        <v>52</v>
      </c>
      <c r="C443" s="57" t="s">
        <v>262</v>
      </c>
      <c r="D443" s="13">
        <v>0.1257638888888889</v>
      </c>
      <c r="E443" s="14">
        <v>0.11660827777777778</v>
      </c>
      <c r="F443" s="94">
        <v>75.53</v>
      </c>
      <c r="G443" s="17">
        <v>281.08</v>
      </c>
      <c r="H443" s="90" t="s">
        <v>187</v>
      </c>
      <c r="I443" s="10" t="s">
        <v>16</v>
      </c>
      <c r="J443" s="10">
        <v>48</v>
      </c>
    </row>
    <row r="444" spans="1:10" s="67" customFormat="1" ht="12.75">
      <c r="A444" s="27" t="s">
        <v>582</v>
      </c>
      <c r="B444" s="11" t="s">
        <v>52</v>
      </c>
      <c r="C444" s="57" t="s">
        <v>610</v>
      </c>
      <c r="D444" s="13">
        <v>0.1254976851851852</v>
      </c>
      <c r="E444" s="14">
        <v>0.1254976851851852</v>
      </c>
      <c r="F444" s="94">
        <v>70.18</v>
      </c>
      <c r="G444" s="9"/>
      <c r="H444" s="90" t="s">
        <v>187</v>
      </c>
      <c r="I444" s="97" t="s">
        <v>16</v>
      </c>
      <c r="J444" s="97">
        <v>30</v>
      </c>
    </row>
    <row r="445" spans="1:10" s="67" customFormat="1" ht="12.75">
      <c r="A445" s="27" t="s">
        <v>582</v>
      </c>
      <c r="B445" t="s">
        <v>52</v>
      </c>
      <c r="C445" s="57" t="s">
        <v>611</v>
      </c>
      <c r="D445" s="13">
        <v>0.12690972222222222</v>
      </c>
      <c r="E445" s="14">
        <v>0.12690972222222222</v>
      </c>
      <c r="F445" s="94">
        <v>69.4</v>
      </c>
      <c r="G445" s="9"/>
      <c r="H445" s="90" t="s">
        <v>187</v>
      </c>
      <c r="I445" s="10" t="s">
        <v>16</v>
      </c>
      <c r="J445" s="10">
        <v>28</v>
      </c>
    </row>
    <row r="446" spans="1:10" s="67" customFormat="1" ht="12.75">
      <c r="A446" s="27" t="s">
        <v>582</v>
      </c>
      <c r="B446" s="19" t="s">
        <v>52</v>
      </c>
      <c r="C446" s="57" t="s">
        <v>270</v>
      </c>
      <c r="D446" s="13">
        <v>0.13349537037037038</v>
      </c>
      <c r="E446" s="14">
        <v>0.13349537037037038</v>
      </c>
      <c r="F446" s="94">
        <v>65.97</v>
      </c>
      <c r="G446" s="9"/>
      <c r="H446" s="90" t="s">
        <v>187</v>
      </c>
      <c r="I446" s="99" t="s">
        <v>16</v>
      </c>
      <c r="J446" s="99">
        <v>34</v>
      </c>
    </row>
    <row r="447" spans="1:10" s="67" customFormat="1" ht="12.75">
      <c r="A447" s="27" t="s">
        <v>582</v>
      </c>
      <c r="B447" t="s">
        <v>52</v>
      </c>
      <c r="C447" s="57" t="s">
        <v>612</v>
      </c>
      <c r="D447" s="13">
        <v>0.15094907407407407</v>
      </c>
      <c r="E447" s="14">
        <v>0.15094907407407407</v>
      </c>
      <c r="F447" s="94">
        <v>63.87</v>
      </c>
      <c r="G447" s="9"/>
      <c r="H447" s="90" t="s">
        <v>187</v>
      </c>
      <c r="I447" s="10" t="s">
        <v>45</v>
      </c>
      <c r="J447" s="10">
        <v>24</v>
      </c>
    </row>
    <row r="448" spans="1:10" s="67" customFormat="1" ht="12.75">
      <c r="A448" s="27" t="s">
        <v>582</v>
      </c>
      <c r="B448" t="s">
        <v>52</v>
      </c>
      <c r="C448" s="57" t="s">
        <v>277</v>
      </c>
      <c r="D448" s="13">
        <v>0.14910879629629628</v>
      </c>
      <c r="E448" s="14">
        <v>0.1382536759259259</v>
      </c>
      <c r="F448" s="94">
        <v>63.7</v>
      </c>
      <c r="G448" s="17"/>
      <c r="H448" s="90" t="s">
        <v>187</v>
      </c>
      <c r="I448" s="10" t="s">
        <v>16</v>
      </c>
      <c r="J448" s="10">
        <v>48</v>
      </c>
    </row>
    <row r="449" spans="1:10" s="67" customFormat="1" ht="12.75">
      <c r="A449" s="27" t="s">
        <v>582</v>
      </c>
      <c r="B449" s="22" t="s">
        <v>52</v>
      </c>
      <c r="C449" s="57" t="s">
        <v>491</v>
      </c>
      <c r="D449" s="13">
        <v>0.15159722222222222</v>
      </c>
      <c r="E449" s="14">
        <v>0.15159722222222222</v>
      </c>
      <c r="F449" s="94">
        <v>63.6</v>
      </c>
      <c r="G449" s="9"/>
      <c r="H449" s="90" t="s">
        <v>187</v>
      </c>
      <c r="I449" s="98" t="s">
        <v>45</v>
      </c>
      <c r="J449" s="98">
        <v>30</v>
      </c>
    </row>
    <row r="450" spans="1:10" s="67" customFormat="1" ht="12.75">
      <c r="A450" s="27" t="s">
        <v>582</v>
      </c>
      <c r="B450" t="s">
        <v>52</v>
      </c>
      <c r="C450" s="57" t="s">
        <v>286</v>
      </c>
      <c r="D450" s="13">
        <v>0.14752314814814815</v>
      </c>
      <c r="E450" s="14">
        <v>0.13889304398148147</v>
      </c>
      <c r="F450" s="94">
        <v>63.41</v>
      </c>
      <c r="G450" s="9"/>
      <c r="H450" s="90" t="s">
        <v>187</v>
      </c>
      <c r="I450" s="10" t="s">
        <v>16</v>
      </c>
      <c r="J450" s="10">
        <v>46</v>
      </c>
    </row>
    <row r="451" spans="1:10" s="67" customFormat="1" ht="12.75">
      <c r="A451" s="27" t="s">
        <v>582</v>
      </c>
      <c r="B451" t="s">
        <v>52</v>
      </c>
      <c r="C451" s="57" t="s">
        <v>613</v>
      </c>
      <c r="D451" s="13">
        <v>0.15269675925925927</v>
      </c>
      <c r="E451" s="14">
        <v>0.15269675925925927</v>
      </c>
      <c r="F451" s="94">
        <v>63.14</v>
      </c>
      <c r="G451" s="9"/>
      <c r="H451" s="90" t="s">
        <v>187</v>
      </c>
      <c r="I451" s="10" t="s">
        <v>45</v>
      </c>
      <c r="J451" s="10">
        <v>36</v>
      </c>
    </row>
    <row r="452" spans="1:10" s="67" customFormat="1" ht="12.75">
      <c r="A452" s="27" t="s">
        <v>582</v>
      </c>
      <c r="B452" s="19" t="s">
        <v>52</v>
      </c>
      <c r="C452" s="57" t="s">
        <v>493</v>
      </c>
      <c r="D452" s="13">
        <v>0.15310185185185185</v>
      </c>
      <c r="E452" s="14">
        <v>0.15310185185185185</v>
      </c>
      <c r="F452" s="94">
        <v>62.98</v>
      </c>
      <c r="G452" s="9"/>
      <c r="H452" s="90" t="s">
        <v>187</v>
      </c>
      <c r="I452" s="99" t="s">
        <v>45</v>
      </c>
      <c r="J452" s="99">
        <v>28</v>
      </c>
    </row>
    <row r="453" spans="1:10" s="67" customFormat="1" ht="12.75">
      <c r="A453" s="27" t="s">
        <v>582</v>
      </c>
      <c r="B453" t="s">
        <v>52</v>
      </c>
      <c r="C453" s="57" t="s">
        <v>284</v>
      </c>
      <c r="D453" s="13">
        <v>0.140625</v>
      </c>
      <c r="E453" s="14">
        <v>0.140625</v>
      </c>
      <c r="F453" s="94">
        <v>62.63</v>
      </c>
      <c r="G453" s="9"/>
      <c r="H453" s="90" t="s">
        <v>187</v>
      </c>
      <c r="I453" s="10" t="s">
        <v>16</v>
      </c>
      <c r="J453" s="10">
        <v>27</v>
      </c>
    </row>
    <row r="454" spans="1:10" s="67" customFormat="1" ht="12.75">
      <c r="A454" s="27" t="s">
        <v>582</v>
      </c>
      <c r="B454" t="s">
        <v>52</v>
      </c>
      <c r="C454" s="57" t="s">
        <v>568</v>
      </c>
      <c r="D454" s="13">
        <v>0.14115740740740743</v>
      </c>
      <c r="E454" s="14">
        <v>0.14115740740740743</v>
      </c>
      <c r="F454" s="94">
        <v>62.39</v>
      </c>
      <c r="G454" s="9"/>
      <c r="H454" s="90" t="s">
        <v>187</v>
      </c>
      <c r="I454" s="10" t="s">
        <v>16</v>
      </c>
      <c r="J454" s="10">
        <v>28</v>
      </c>
    </row>
    <row r="455" spans="1:10" s="67" customFormat="1" ht="12.75">
      <c r="A455" s="27" t="s">
        <v>582</v>
      </c>
      <c r="B455" t="s">
        <v>52</v>
      </c>
      <c r="C455" s="57" t="s">
        <v>614</v>
      </c>
      <c r="D455" s="13">
        <v>0.15690972222222221</v>
      </c>
      <c r="E455" s="14">
        <v>0.15690972222222221</v>
      </c>
      <c r="F455" s="94">
        <v>61.45</v>
      </c>
      <c r="G455" s="9"/>
      <c r="H455" s="90" t="s">
        <v>187</v>
      </c>
      <c r="I455" s="10" t="s">
        <v>45</v>
      </c>
      <c r="J455" s="10">
        <v>32</v>
      </c>
    </row>
    <row r="456" spans="1:10" s="67" customFormat="1" ht="12.75">
      <c r="A456" s="27" t="s">
        <v>582</v>
      </c>
      <c r="B456" s="19" t="s">
        <v>52</v>
      </c>
      <c r="C456" s="57" t="s">
        <v>615</v>
      </c>
      <c r="D456" s="13">
        <v>0.1456712962962963</v>
      </c>
      <c r="E456" s="14">
        <v>0.1456712962962963</v>
      </c>
      <c r="F456" s="94">
        <v>60.46</v>
      </c>
      <c r="G456" s="9"/>
      <c r="H456" s="90" t="s">
        <v>187</v>
      </c>
      <c r="I456" s="10" t="s">
        <v>16</v>
      </c>
      <c r="J456" s="10">
        <v>25</v>
      </c>
    </row>
    <row r="457" spans="1:10" s="67" customFormat="1" ht="12.75">
      <c r="A457" s="27" t="s">
        <v>582</v>
      </c>
      <c r="B457" t="s">
        <v>52</v>
      </c>
      <c r="C457" s="57" t="s">
        <v>616</v>
      </c>
      <c r="D457" s="13">
        <v>0.1605324074074074</v>
      </c>
      <c r="E457" s="14">
        <v>0.1605324074074074</v>
      </c>
      <c r="F457" s="94">
        <v>60.06</v>
      </c>
      <c r="G457" s="9"/>
      <c r="H457" s="90" t="s">
        <v>187</v>
      </c>
      <c r="I457" s="10" t="s">
        <v>45</v>
      </c>
      <c r="J457" s="10">
        <v>29</v>
      </c>
    </row>
    <row r="458" spans="1:10" s="67" customFormat="1" ht="12.75">
      <c r="A458" s="27" t="s">
        <v>582</v>
      </c>
      <c r="B458" t="s">
        <v>52</v>
      </c>
      <c r="C458" s="57" t="s">
        <v>617</v>
      </c>
      <c r="D458" s="13">
        <v>0.14690972222222223</v>
      </c>
      <c r="E458" s="14">
        <v>0.14690972222222223</v>
      </c>
      <c r="F458" s="94">
        <v>59.95</v>
      </c>
      <c r="G458" s="9"/>
      <c r="H458" s="90" t="s">
        <v>187</v>
      </c>
      <c r="I458" s="10" t="s">
        <v>16</v>
      </c>
      <c r="J458" s="10">
        <v>24</v>
      </c>
    </row>
    <row r="459" spans="1:10" s="67" customFormat="1" ht="12.75">
      <c r="A459" s="27" t="s">
        <v>582</v>
      </c>
      <c r="B459" t="s">
        <v>52</v>
      </c>
      <c r="C459" s="57" t="s">
        <v>269</v>
      </c>
      <c r="D459" s="13">
        <v>0.15493055555555554</v>
      </c>
      <c r="E459" s="14">
        <v>0.14696712499999998</v>
      </c>
      <c r="F459" s="94">
        <v>59.93</v>
      </c>
      <c r="G459" s="17"/>
      <c r="H459" s="90" t="s">
        <v>187</v>
      </c>
      <c r="I459" s="10" t="s">
        <v>16</v>
      </c>
      <c r="J459" s="10">
        <v>45</v>
      </c>
    </row>
    <row r="460" spans="1:10" s="67" customFormat="1" ht="12.75">
      <c r="A460" s="27" t="s">
        <v>582</v>
      </c>
      <c r="B460" t="s">
        <v>52</v>
      </c>
      <c r="C460" s="57" t="s">
        <v>272</v>
      </c>
      <c r="D460" s="13">
        <v>0.1475</v>
      </c>
      <c r="E460" s="14">
        <v>0.1475</v>
      </c>
      <c r="F460" s="94">
        <v>59.71</v>
      </c>
      <c r="G460" s="9"/>
      <c r="H460" s="90" t="s">
        <v>187</v>
      </c>
      <c r="I460" s="10" t="s">
        <v>16</v>
      </c>
      <c r="J460" s="10">
        <v>25</v>
      </c>
    </row>
    <row r="461" spans="1:10" s="67" customFormat="1" ht="12.75">
      <c r="A461" s="27" t="s">
        <v>582</v>
      </c>
      <c r="B461" t="s">
        <v>52</v>
      </c>
      <c r="C461" s="57" t="s">
        <v>618</v>
      </c>
      <c r="D461" s="13">
        <v>0.15952546296296297</v>
      </c>
      <c r="E461" s="14">
        <v>0.1490605925925926</v>
      </c>
      <c r="F461" s="94">
        <v>59.08</v>
      </c>
      <c r="G461" s="9"/>
      <c r="H461" s="90" t="s">
        <v>187</v>
      </c>
      <c r="I461" s="10" t="s">
        <v>16</v>
      </c>
      <c r="J461" s="10">
        <v>47</v>
      </c>
    </row>
    <row r="462" spans="1:10" s="67" customFormat="1" ht="12.75">
      <c r="A462" s="27" t="s">
        <v>582</v>
      </c>
      <c r="B462" t="s">
        <v>52</v>
      </c>
      <c r="C462" s="57" t="s">
        <v>271</v>
      </c>
      <c r="D462" s="13">
        <v>0.1574074074074074</v>
      </c>
      <c r="E462" s="14">
        <v>0.1574074074074074</v>
      </c>
      <c r="F462" s="94">
        <v>55.95</v>
      </c>
      <c r="G462" s="9"/>
      <c r="H462" s="90" t="s">
        <v>187</v>
      </c>
      <c r="I462" s="10" t="s">
        <v>16</v>
      </c>
      <c r="J462" s="10">
        <v>32</v>
      </c>
    </row>
    <row r="463" spans="1:10" s="67" customFormat="1" ht="12.75">
      <c r="A463" s="27" t="s">
        <v>582</v>
      </c>
      <c r="B463" t="s">
        <v>52</v>
      </c>
      <c r="C463" s="57" t="s">
        <v>619</v>
      </c>
      <c r="D463" s="13">
        <v>0.16695601851851852</v>
      </c>
      <c r="E463" s="14">
        <v>0.1595431712962963</v>
      </c>
      <c r="F463" s="94">
        <v>55.2</v>
      </c>
      <c r="G463" s="17"/>
      <c r="H463" s="90" t="s">
        <v>187</v>
      </c>
      <c r="I463" s="10" t="s">
        <v>16</v>
      </c>
      <c r="J463" s="10">
        <v>44</v>
      </c>
    </row>
    <row r="464" spans="1:10" s="67" customFormat="1" ht="12.75">
      <c r="A464" s="27" t="s">
        <v>582</v>
      </c>
      <c r="B464" s="19" t="s">
        <v>52</v>
      </c>
      <c r="C464" s="57" t="s">
        <v>620</v>
      </c>
      <c r="D464" s="13">
        <v>0.16244212962962964</v>
      </c>
      <c r="E464" s="14">
        <v>0.16200353587962965</v>
      </c>
      <c r="F464" s="94">
        <v>54.36</v>
      </c>
      <c r="G464"/>
      <c r="H464" s="90" t="s">
        <v>187</v>
      </c>
      <c r="I464" s="99" t="s">
        <v>16</v>
      </c>
      <c r="J464" s="99">
        <v>38</v>
      </c>
    </row>
    <row r="465" spans="1:10" s="67" customFormat="1" ht="12.75">
      <c r="A465" s="27" t="s">
        <v>582</v>
      </c>
      <c r="B465" s="11" t="s">
        <v>52</v>
      </c>
      <c r="C465" s="57" t="s">
        <v>621</v>
      </c>
      <c r="D465" s="13">
        <v>0.16217592592592592</v>
      </c>
      <c r="E465" s="14">
        <v>0.16217592592592592</v>
      </c>
      <c r="F465" s="94">
        <v>54.31</v>
      </c>
      <c r="G465"/>
      <c r="H465" s="90" t="s">
        <v>187</v>
      </c>
      <c r="I465" s="97" t="s">
        <v>16</v>
      </c>
      <c r="J465" s="97">
        <v>33</v>
      </c>
    </row>
    <row r="466" spans="1:10" s="67" customFormat="1" ht="12.75">
      <c r="A466" s="27" t="s">
        <v>582</v>
      </c>
      <c r="B466" s="11" t="s">
        <v>52</v>
      </c>
      <c r="C466" s="57" t="s">
        <v>574</v>
      </c>
      <c r="D466" s="13">
        <v>0.16804398148148147</v>
      </c>
      <c r="E466" s="14">
        <v>0.16409494791666668</v>
      </c>
      <c r="F466" s="94">
        <v>53.67</v>
      </c>
      <c r="G466" s="17"/>
      <c r="H466" s="90" t="s">
        <v>187</v>
      </c>
      <c r="I466" s="97" t="s">
        <v>16</v>
      </c>
      <c r="J466" s="97">
        <v>41</v>
      </c>
    </row>
    <row r="467" spans="1:10" s="67" customFormat="1" ht="12.75">
      <c r="A467" s="27" t="s">
        <v>582</v>
      </c>
      <c r="B467" s="11" t="s">
        <v>52</v>
      </c>
      <c r="C467" s="57" t="s">
        <v>407</v>
      </c>
      <c r="D467" s="13">
        <v>0.18890046296296295</v>
      </c>
      <c r="E467" s="14">
        <v>0.17246612268518519</v>
      </c>
      <c r="F467" s="94">
        <v>51.07</v>
      </c>
      <c r="G467"/>
      <c r="H467" s="90" t="s">
        <v>187</v>
      </c>
      <c r="I467" s="97" t="s">
        <v>16</v>
      </c>
      <c r="J467" s="97">
        <v>50</v>
      </c>
    </row>
    <row r="468" spans="1:10" s="67" customFormat="1" ht="12.75">
      <c r="A468" s="27" t="s">
        <v>582</v>
      </c>
      <c r="B468" t="s">
        <v>52</v>
      </c>
      <c r="C468" s="57" t="s">
        <v>622</v>
      </c>
      <c r="D468" s="13">
        <v>0.18721064814814814</v>
      </c>
      <c r="E468" s="14">
        <v>0.18721064814814814</v>
      </c>
      <c r="F468" s="94">
        <v>47.04</v>
      </c>
      <c r="G468"/>
      <c r="H468" s="90" t="s">
        <v>187</v>
      </c>
      <c r="I468" s="10" t="s">
        <v>16</v>
      </c>
      <c r="J468" s="10">
        <v>28</v>
      </c>
    </row>
    <row r="469" spans="1:10" s="67" customFormat="1" ht="12.75">
      <c r="A469" s="27" t="s">
        <v>582</v>
      </c>
      <c r="B469" t="s">
        <v>160</v>
      </c>
      <c r="C469" s="57" t="s">
        <v>623</v>
      </c>
      <c r="D469" s="13">
        <v>0.12528935185185186</v>
      </c>
      <c r="E469" s="14">
        <v>0.12528935185185186</v>
      </c>
      <c r="F469" s="94">
        <v>70.3</v>
      </c>
      <c r="G469" s="17">
        <v>269.09</v>
      </c>
      <c r="H469" s="90" t="s">
        <v>187</v>
      </c>
      <c r="I469" s="10" t="s">
        <v>16</v>
      </c>
      <c r="J469" s="10">
        <v>33</v>
      </c>
    </row>
    <row r="470" spans="1:10" s="67" customFormat="1" ht="12.75">
      <c r="A470" s="27" t="s">
        <v>582</v>
      </c>
      <c r="B470" t="s">
        <v>160</v>
      </c>
      <c r="C470" s="57" t="s">
        <v>624</v>
      </c>
      <c r="D470" s="13">
        <v>0.1287037037037037</v>
      </c>
      <c r="E470" s="14">
        <v>0.1265800925925926</v>
      </c>
      <c r="F470" s="94">
        <v>69.58</v>
      </c>
      <c r="G470"/>
      <c r="H470" s="90" t="s">
        <v>187</v>
      </c>
      <c r="I470" s="10" t="s">
        <v>16</v>
      </c>
      <c r="J470" s="10">
        <v>40</v>
      </c>
    </row>
    <row r="471" spans="1:10" s="67" customFormat="1" ht="12.75">
      <c r="A471" s="27" t="s">
        <v>582</v>
      </c>
      <c r="B471" t="s">
        <v>160</v>
      </c>
      <c r="C471" s="57" t="s">
        <v>625</v>
      </c>
      <c r="D471" s="13">
        <v>0.12993055555555555</v>
      </c>
      <c r="E471" s="14">
        <v>0.12993055555555555</v>
      </c>
      <c r="F471" s="94">
        <v>67.78</v>
      </c>
      <c r="G471" s="17"/>
      <c r="H471" s="90" t="s">
        <v>187</v>
      </c>
      <c r="I471" s="10" t="s">
        <v>16</v>
      </c>
      <c r="J471" s="10">
        <v>35</v>
      </c>
    </row>
    <row r="472" spans="1:10" s="67" customFormat="1" ht="12.75">
      <c r="A472" s="27" t="s">
        <v>582</v>
      </c>
      <c r="B472" t="s">
        <v>160</v>
      </c>
      <c r="C472" s="57" t="s">
        <v>415</v>
      </c>
      <c r="D472" s="13">
        <v>0.15342592592592594</v>
      </c>
      <c r="E472" s="14">
        <v>0.1433611851851852</v>
      </c>
      <c r="F472" s="94">
        <v>61.43</v>
      </c>
      <c r="G472"/>
      <c r="H472" s="90" t="s">
        <v>187</v>
      </c>
      <c r="I472" s="10" t="s">
        <v>16</v>
      </c>
      <c r="J472" s="10">
        <v>47</v>
      </c>
    </row>
    <row r="473" spans="1:10" s="67" customFormat="1" ht="12.75">
      <c r="A473" s="27" t="s">
        <v>582</v>
      </c>
      <c r="B473" t="s">
        <v>160</v>
      </c>
      <c r="C473" s="57" t="s">
        <v>626</v>
      </c>
      <c r="D473" s="13">
        <v>0.16239583333333332</v>
      </c>
      <c r="E473" s="14">
        <v>0.15825473958333333</v>
      </c>
      <c r="F473" s="94">
        <v>60.92</v>
      </c>
      <c r="G473"/>
      <c r="H473" s="90" t="s">
        <v>187</v>
      </c>
      <c r="I473" s="10" t="s">
        <v>45</v>
      </c>
      <c r="J473" s="10">
        <v>40</v>
      </c>
    </row>
    <row r="474" spans="1:10" s="67" customFormat="1" ht="12.75">
      <c r="A474" s="27" t="s">
        <v>582</v>
      </c>
      <c r="B474" t="s">
        <v>160</v>
      </c>
      <c r="C474" s="57" t="s">
        <v>414</v>
      </c>
      <c r="D474" s="13">
        <v>0.17891203703703704</v>
      </c>
      <c r="E474" s="14">
        <v>0.16298886574074076</v>
      </c>
      <c r="F474" s="94">
        <v>59.15</v>
      </c>
      <c r="G474"/>
      <c r="H474" s="90" t="s">
        <v>187</v>
      </c>
      <c r="I474" s="10" t="s">
        <v>45</v>
      </c>
      <c r="J474" s="10">
        <v>48</v>
      </c>
    </row>
    <row r="475" spans="1:10" s="67" customFormat="1" ht="12.75">
      <c r="A475" s="27" t="s">
        <v>582</v>
      </c>
      <c r="B475" s="22" t="s">
        <v>160</v>
      </c>
      <c r="C475" s="57" t="s">
        <v>627</v>
      </c>
      <c r="D475" s="13">
        <v>0.21461805555555555</v>
      </c>
      <c r="E475" s="14">
        <v>0.16439743055555556</v>
      </c>
      <c r="F475" s="94">
        <v>58.65</v>
      </c>
      <c r="G475"/>
      <c r="H475" s="90" t="s">
        <v>187</v>
      </c>
      <c r="I475" s="98" t="s">
        <v>45</v>
      </c>
      <c r="J475" s="98">
        <v>65</v>
      </c>
    </row>
    <row r="476" spans="1:10" s="67" customFormat="1" ht="12.75">
      <c r="A476" s="27" t="s">
        <v>582</v>
      </c>
      <c r="B476" s="11" t="s">
        <v>160</v>
      </c>
      <c r="C476" s="57" t="s">
        <v>628</v>
      </c>
      <c r="D476" s="13">
        <v>0.16234953703703703</v>
      </c>
      <c r="E476" s="14">
        <v>0.15053049074074074</v>
      </c>
      <c r="F476" s="94">
        <v>58.51</v>
      </c>
      <c r="G476"/>
      <c r="H476" s="90" t="s">
        <v>187</v>
      </c>
      <c r="I476" s="97" t="s">
        <v>16</v>
      </c>
      <c r="J476" s="97">
        <v>48</v>
      </c>
    </row>
    <row r="477" spans="1:10" s="67" customFormat="1" ht="12.75">
      <c r="A477" s="27" t="s">
        <v>582</v>
      </c>
      <c r="B477" t="s">
        <v>575</v>
      </c>
      <c r="C477" s="57" t="s">
        <v>576</v>
      </c>
      <c r="D477" s="13">
        <v>0.13427083333333334</v>
      </c>
      <c r="E477" s="14">
        <v>0.1273693125</v>
      </c>
      <c r="F477" s="94">
        <v>69.15</v>
      </c>
      <c r="G477" s="17">
        <v>242.22</v>
      </c>
      <c r="H477" s="90" t="s">
        <v>263</v>
      </c>
      <c r="I477" s="10" t="s">
        <v>16</v>
      </c>
      <c r="J477" s="10">
        <v>45</v>
      </c>
    </row>
    <row r="478" spans="1:10" s="67" customFormat="1" ht="12.75">
      <c r="A478" s="27" t="s">
        <v>582</v>
      </c>
      <c r="B478" t="s">
        <v>575</v>
      </c>
      <c r="C478" s="57" t="s">
        <v>577</v>
      </c>
      <c r="D478" s="13">
        <v>0.15309027777777778</v>
      </c>
      <c r="E478" s="14">
        <v>0.14436413194444445</v>
      </c>
      <c r="F478" s="94">
        <v>66.79</v>
      </c>
      <c r="G478" s="17"/>
      <c r="H478" s="90" t="s">
        <v>263</v>
      </c>
      <c r="I478" s="10" t="s">
        <v>45</v>
      </c>
      <c r="J478" s="10">
        <v>44</v>
      </c>
    </row>
    <row r="479" spans="1:10" s="67" customFormat="1" ht="12.75">
      <c r="A479" s="27" t="s">
        <v>582</v>
      </c>
      <c r="B479" s="11" t="s">
        <v>575</v>
      </c>
      <c r="C479" s="57" t="s">
        <v>629</v>
      </c>
      <c r="D479" s="13">
        <v>0.16997685185185185</v>
      </c>
      <c r="E479" s="14">
        <v>0.16003320601851853</v>
      </c>
      <c r="F479" s="94">
        <v>55.03</v>
      </c>
      <c r="G479" s="17"/>
      <c r="H479" s="90" t="s">
        <v>263</v>
      </c>
      <c r="I479" s="97" t="s">
        <v>16</v>
      </c>
      <c r="J479" s="97">
        <v>46</v>
      </c>
    </row>
    <row r="480" spans="1:10" s="67" customFormat="1" ht="12.75">
      <c r="A480" s="27" t="s">
        <v>582</v>
      </c>
      <c r="B480" t="s">
        <v>575</v>
      </c>
      <c r="C480" t="s">
        <v>630</v>
      </c>
      <c r="D480" s="13">
        <v>0.17184027777777777</v>
      </c>
      <c r="E480" s="14">
        <v>0.17184027777777777</v>
      </c>
      <c r="F480" s="94">
        <v>51.25</v>
      </c>
      <c r="G480" s="17"/>
      <c r="H480" s="90" t="s">
        <v>263</v>
      </c>
      <c r="I480" s="10" t="s">
        <v>16</v>
      </c>
      <c r="J480" s="10">
        <v>31</v>
      </c>
    </row>
    <row r="481" spans="1:10" s="67" customFormat="1" ht="12.75">
      <c r="A481" s="27" t="s">
        <v>582</v>
      </c>
      <c r="B481" s="11" t="s">
        <v>575</v>
      </c>
      <c r="C481" s="57" t="s">
        <v>631</v>
      </c>
      <c r="D481" s="13">
        <v>0.17563657407407407</v>
      </c>
      <c r="E481" s="14">
        <v>0.17563657407407407</v>
      </c>
      <c r="F481" s="94">
        <v>50.14</v>
      </c>
      <c r="G481" s="9"/>
      <c r="H481" s="90" t="s">
        <v>263</v>
      </c>
      <c r="I481" s="97" t="s">
        <v>16</v>
      </c>
      <c r="J481" s="97">
        <v>33</v>
      </c>
    </row>
    <row r="482" spans="1:10" s="67" customFormat="1" ht="12.75">
      <c r="A482" s="27" t="s">
        <v>582</v>
      </c>
      <c r="B482" t="s">
        <v>575</v>
      </c>
      <c r="C482" s="57" t="s">
        <v>632</v>
      </c>
      <c r="D482" s="13">
        <v>0.21471064814814814</v>
      </c>
      <c r="E482" s="14">
        <v>0.17818836689814813</v>
      </c>
      <c r="F482" s="94">
        <v>49.43</v>
      </c>
      <c r="G482" s="17"/>
      <c r="H482" s="90" t="s">
        <v>263</v>
      </c>
      <c r="I482" s="10" t="s">
        <v>16</v>
      </c>
      <c r="J482" s="10">
        <v>61</v>
      </c>
    </row>
    <row r="483" spans="1:10" s="67" customFormat="1" ht="12.75">
      <c r="A483" s="27" t="s">
        <v>582</v>
      </c>
      <c r="B483" t="s">
        <v>575</v>
      </c>
      <c r="C483" s="57" t="s">
        <v>633</v>
      </c>
      <c r="D483" s="13">
        <v>0.24159722222222224</v>
      </c>
      <c r="E483" s="14">
        <v>0.24159722222222224</v>
      </c>
      <c r="F483" s="94">
        <v>36.45</v>
      </c>
      <c r="G483" s="17"/>
      <c r="H483" s="90" t="s">
        <v>263</v>
      </c>
      <c r="I483" s="10" t="s">
        <v>16</v>
      </c>
      <c r="J483" s="10">
        <v>32</v>
      </c>
    </row>
    <row r="484" spans="1:10" s="67" customFormat="1" ht="12.75">
      <c r="A484" s="27" t="s">
        <v>582</v>
      </c>
      <c r="B484" t="s">
        <v>575</v>
      </c>
      <c r="C484" s="57" t="s">
        <v>634</v>
      </c>
      <c r="D484" s="13">
        <v>0.24990740740740738</v>
      </c>
      <c r="E484" s="14">
        <v>0.24990740740740738</v>
      </c>
      <c r="F484" s="94">
        <v>35.24</v>
      </c>
      <c r="G484" s="17"/>
      <c r="H484" s="90" t="s">
        <v>263</v>
      </c>
      <c r="I484" s="10" t="s">
        <v>16</v>
      </c>
      <c r="J484" s="10">
        <v>30</v>
      </c>
    </row>
    <row r="485" spans="1:10" s="67" customFormat="1" ht="12.75">
      <c r="A485" s="27" t="s">
        <v>582</v>
      </c>
      <c r="B485" t="s">
        <v>315</v>
      </c>
      <c r="C485" s="57" t="s">
        <v>316</v>
      </c>
      <c r="D485" s="13">
        <v>0.13234953703703703</v>
      </c>
      <c r="E485" s="14">
        <v>0.1283128761574074</v>
      </c>
      <c r="F485" s="94">
        <v>68.64</v>
      </c>
      <c r="G485" s="17">
        <v>237.27</v>
      </c>
      <c r="H485" s="90" t="s">
        <v>187</v>
      </c>
      <c r="I485" s="10" t="s">
        <v>16</v>
      </c>
      <c r="J485" s="10">
        <v>42</v>
      </c>
    </row>
    <row r="486" spans="1:10" s="67" customFormat="1" ht="12.75">
      <c r="A486" s="27" t="s">
        <v>582</v>
      </c>
      <c r="B486" t="s">
        <v>315</v>
      </c>
      <c r="C486" s="57" t="s">
        <v>635</v>
      </c>
      <c r="D486" s="13">
        <v>0.14949074074074073</v>
      </c>
      <c r="E486" s="14">
        <v>0.14805562962962962</v>
      </c>
      <c r="F486" s="94">
        <v>59.49</v>
      </c>
      <c r="G486"/>
      <c r="H486" s="90" t="s">
        <v>187</v>
      </c>
      <c r="I486" s="10" t="s">
        <v>16</v>
      </c>
      <c r="J486" s="10">
        <v>39</v>
      </c>
    </row>
    <row r="487" spans="1:10" s="67" customFormat="1" ht="12.75">
      <c r="A487" s="27" t="s">
        <v>582</v>
      </c>
      <c r="B487" t="s">
        <v>315</v>
      </c>
      <c r="C487" s="57" t="s">
        <v>320</v>
      </c>
      <c r="D487" s="13">
        <v>0.1721875</v>
      </c>
      <c r="E487" s="14">
        <v>0.15842971875</v>
      </c>
      <c r="F487" s="94">
        <v>55.59</v>
      </c>
      <c r="G487"/>
      <c r="H487" s="90" t="s">
        <v>187</v>
      </c>
      <c r="I487" s="10" t="s">
        <v>16</v>
      </c>
      <c r="J487" s="10">
        <v>49</v>
      </c>
    </row>
    <row r="488" spans="1:10" s="67" customFormat="1" ht="12.75">
      <c r="A488" s="27" t="s">
        <v>582</v>
      </c>
      <c r="B488" t="s">
        <v>315</v>
      </c>
      <c r="C488" s="57" t="s">
        <v>636</v>
      </c>
      <c r="D488" s="13">
        <v>0.18005787037037035</v>
      </c>
      <c r="E488" s="14">
        <v>0.18005787037037035</v>
      </c>
      <c r="F488" s="94">
        <v>53.55</v>
      </c>
      <c r="G488"/>
      <c r="H488" s="90" t="s">
        <v>187</v>
      </c>
      <c r="I488" s="10" t="s">
        <v>45</v>
      </c>
      <c r="J488" s="10">
        <v>26</v>
      </c>
    </row>
    <row r="489" spans="1:10" s="67" customFormat="1" ht="12.75">
      <c r="A489" s="27" t="s">
        <v>582</v>
      </c>
      <c r="B489" s="11" t="s">
        <v>315</v>
      </c>
      <c r="C489" s="57" t="s">
        <v>637</v>
      </c>
      <c r="D489" s="13">
        <v>0.18609953703703705</v>
      </c>
      <c r="E489" s="14">
        <v>0.18609953703703705</v>
      </c>
      <c r="F489" s="94">
        <v>51.81</v>
      </c>
      <c r="G489" s="17"/>
      <c r="H489" s="90" t="s">
        <v>187</v>
      </c>
      <c r="I489" s="97" t="s">
        <v>45</v>
      </c>
      <c r="J489" s="97">
        <v>27</v>
      </c>
    </row>
    <row r="490" spans="1:10" s="67" customFormat="1" ht="12.75">
      <c r="A490" s="27" t="s">
        <v>582</v>
      </c>
      <c r="B490" t="s">
        <v>315</v>
      </c>
      <c r="C490" s="57" t="s">
        <v>638</v>
      </c>
      <c r="D490" s="13">
        <v>0.19721064814814815</v>
      </c>
      <c r="E490" s="14">
        <v>0.19721064814814815</v>
      </c>
      <c r="F490" s="94">
        <v>48.89</v>
      </c>
      <c r="G490"/>
      <c r="H490" s="90" t="s">
        <v>187</v>
      </c>
      <c r="I490" s="10" t="s">
        <v>45</v>
      </c>
      <c r="J490" s="10">
        <v>27</v>
      </c>
    </row>
    <row r="491" spans="1:10" s="67" customFormat="1" ht="12.75">
      <c r="A491" s="27" t="s">
        <v>582</v>
      </c>
      <c r="B491" s="11" t="s">
        <v>315</v>
      </c>
      <c r="C491" s="57" t="s">
        <v>639</v>
      </c>
      <c r="D491" s="13">
        <v>0.19434027777777776</v>
      </c>
      <c r="E491" s="14">
        <v>0.18159155555555553</v>
      </c>
      <c r="F491" s="94">
        <v>48.5</v>
      </c>
      <c r="G491"/>
      <c r="H491" s="90" t="s">
        <v>187</v>
      </c>
      <c r="I491" s="97" t="s">
        <v>16</v>
      </c>
      <c r="J491" s="97">
        <v>47</v>
      </c>
    </row>
    <row r="492" spans="1:10" s="67" customFormat="1" ht="12.75">
      <c r="A492" s="27" t="s">
        <v>582</v>
      </c>
      <c r="B492" s="22" t="s">
        <v>640</v>
      </c>
      <c r="C492" s="57" t="s">
        <v>641</v>
      </c>
      <c r="D492" s="13">
        <v>0.16555555555555554</v>
      </c>
      <c r="E492" s="14">
        <v>0.14254333333333333</v>
      </c>
      <c r="F492" s="94">
        <v>61.79</v>
      </c>
      <c r="G492" s="17">
        <v>222.77</v>
      </c>
      <c r="H492" s="90" t="s">
        <v>187</v>
      </c>
      <c r="I492" s="98" t="s">
        <v>16</v>
      </c>
      <c r="J492" s="98">
        <v>57</v>
      </c>
    </row>
    <row r="493" spans="1:10" s="67" customFormat="1" ht="12.75">
      <c r="A493" s="27" t="s">
        <v>582</v>
      </c>
      <c r="B493" t="s">
        <v>640</v>
      </c>
      <c r="C493" s="57" t="s">
        <v>642</v>
      </c>
      <c r="D493" s="13">
        <v>0.16641203703703702</v>
      </c>
      <c r="E493" s="14">
        <v>0.14948793287037035</v>
      </c>
      <c r="F493" s="94">
        <v>58.92</v>
      </c>
      <c r="G493"/>
      <c r="H493" s="90" t="s">
        <v>187</v>
      </c>
      <c r="I493" s="10" t="s">
        <v>16</v>
      </c>
      <c r="J493" s="10">
        <v>52</v>
      </c>
    </row>
    <row r="494" spans="1:10" s="67" customFormat="1" ht="12.75">
      <c r="A494" s="27" t="s">
        <v>582</v>
      </c>
      <c r="B494" s="22" t="s">
        <v>640</v>
      </c>
      <c r="C494" s="57" t="s">
        <v>425</v>
      </c>
      <c r="D494" s="13">
        <v>0.1506597222222222</v>
      </c>
      <c r="E494" s="14">
        <v>0.1506597222222222</v>
      </c>
      <c r="F494" s="94">
        <v>58.46</v>
      </c>
      <c r="G494"/>
      <c r="H494" s="90" t="s">
        <v>187</v>
      </c>
      <c r="I494" s="98" t="s">
        <v>16</v>
      </c>
      <c r="J494" s="98">
        <v>31</v>
      </c>
    </row>
    <row r="495" spans="1:10" s="67" customFormat="1" ht="12.75">
      <c r="A495" s="27" t="s">
        <v>582</v>
      </c>
      <c r="B495" t="s">
        <v>640</v>
      </c>
      <c r="C495" s="57" t="s">
        <v>643</v>
      </c>
      <c r="D495" s="13">
        <v>0.26428240740740744</v>
      </c>
      <c r="E495" s="14">
        <v>0.2211250902777778</v>
      </c>
      <c r="F495" s="94">
        <v>43.6</v>
      </c>
      <c r="G495" s="30"/>
      <c r="H495" s="90" t="s">
        <v>187</v>
      </c>
      <c r="I495" s="10" t="s">
        <v>45</v>
      </c>
      <c r="J495" s="10">
        <v>57</v>
      </c>
    </row>
    <row r="496" spans="1:10" s="67" customFormat="1" ht="12.75">
      <c r="A496" s="27"/>
      <c r="C496" s="83"/>
      <c r="D496" s="84"/>
      <c r="E496" s="85"/>
      <c r="F496" s="86"/>
      <c r="G496" s="87"/>
      <c r="H496" s="88"/>
      <c r="I496" s="88"/>
      <c r="J496" s="88"/>
    </row>
    <row r="497" spans="3:10" s="67" customFormat="1" ht="11.25">
      <c r="C497" s="83"/>
      <c r="D497" s="84"/>
      <c r="E497" s="85"/>
      <c r="F497" s="86"/>
      <c r="G497" s="87"/>
      <c r="H497" s="88"/>
      <c r="I497" s="88"/>
      <c r="J497" s="88"/>
    </row>
    <row r="498" spans="1:10" s="67" customFormat="1" ht="12.75">
      <c r="A498" s="27" t="s">
        <v>644</v>
      </c>
      <c r="B498" s="100" t="s">
        <v>13</v>
      </c>
      <c r="C498" s="101" t="s">
        <v>645</v>
      </c>
      <c r="D498" s="13">
        <v>0.106875</v>
      </c>
      <c r="E498" s="102">
        <v>0.106875</v>
      </c>
      <c r="F498" s="103">
        <v>82.41</v>
      </c>
      <c r="G498" s="17">
        <v>316.95</v>
      </c>
      <c r="H498" s="90" t="s">
        <v>187</v>
      </c>
      <c r="I498" s="97" t="s">
        <v>16</v>
      </c>
      <c r="J498" s="97">
        <v>27</v>
      </c>
    </row>
    <row r="499" spans="1:10" s="67" customFormat="1" ht="12.75">
      <c r="A499" s="27" t="s">
        <v>646</v>
      </c>
      <c r="B499" s="100" t="s">
        <v>13</v>
      </c>
      <c r="C499" s="101" t="s">
        <v>647</v>
      </c>
      <c r="D499" s="13">
        <v>0.11259259259259259</v>
      </c>
      <c r="E499" s="102">
        <v>0.1115117037037037</v>
      </c>
      <c r="F499" s="103">
        <v>78.98</v>
      </c>
      <c r="G499" s="9"/>
      <c r="H499" s="90" t="s">
        <v>187</v>
      </c>
      <c r="I499" s="97" t="s">
        <v>16</v>
      </c>
      <c r="J499" s="97">
        <v>39</v>
      </c>
    </row>
    <row r="500" spans="1:10" s="67" customFormat="1" ht="12.75">
      <c r="A500" s="27" t="s">
        <v>646</v>
      </c>
      <c r="B500" s="100" t="s">
        <v>13</v>
      </c>
      <c r="C500" s="101" t="s">
        <v>583</v>
      </c>
      <c r="D500" s="13">
        <v>0.11197916666666667</v>
      </c>
      <c r="E500" s="102">
        <v>0.11197916666666667</v>
      </c>
      <c r="F500" s="103">
        <v>78.65</v>
      </c>
      <c r="G500" s="9"/>
      <c r="H500" s="90" t="s">
        <v>187</v>
      </c>
      <c r="I500" s="97" t="s">
        <v>16</v>
      </c>
      <c r="J500" s="97">
        <v>37</v>
      </c>
    </row>
    <row r="501" spans="1:10" s="67" customFormat="1" ht="12.75">
      <c r="A501" s="27" t="s">
        <v>646</v>
      </c>
      <c r="B501" s="100" t="s">
        <v>13</v>
      </c>
      <c r="C501" s="101" t="s">
        <v>220</v>
      </c>
      <c r="D501" s="13">
        <v>0.11451388888888887</v>
      </c>
      <c r="E501" s="102">
        <v>0.11451388888888887</v>
      </c>
      <c r="F501" s="103">
        <v>76.91</v>
      </c>
      <c r="G501" s="9"/>
      <c r="H501" s="90" t="s">
        <v>187</v>
      </c>
      <c r="I501" s="97" t="s">
        <v>16</v>
      </c>
      <c r="J501" s="97">
        <v>33</v>
      </c>
    </row>
    <row r="502" spans="1:10" s="67" customFormat="1" ht="12.75">
      <c r="A502" s="27" t="s">
        <v>646</v>
      </c>
      <c r="B502" s="100" t="s">
        <v>13</v>
      </c>
      <c r="C502" s="101" t="s">
        <v>558</v>
      </c>
      <c r="D502" s="13">
        <v>0.11879629629629629</v>
      </c>
      <c r="E502" s="102">
        <v>0.11879629629629629</v>
      </c>
      <c r="F502" s="103">
        <v>74.14</v>
      </c>
      <c r="G502" s="9"/>
      <c r="H502" s="90" t="s">
        <v>187</v>
      </c>
      <c r="I502" s="97" t="s">
        <v>16</v>
      </c>
      <c r="J502" s="97">
        <v>36</v>
      </c>
    </row>
    <row r="503" spans="1:10" s="67" customFormat="1" ht="12.75">
      <c r="A503" s="27" t="s">
        <v>646</v>
      </c>
      <c r="B503" s="100" t="s">
        <v>13</v>
      </c>
      <c r="C503" s="101" t="s">
        <v>334</v>
      </c>
      <c r="D503" s="13">
        <v>0.11951388888888888</v>
      </c>
      <c r="E503" s="102">
        <v>0.11951388888888888</v>
      </c>
      <c r="F503" s="103">
        <v>73.69</v>
      </c>
      <c r="G503" s="9"/>
      <c r="H503" s="90" t="s">
        <v>187</v>
      </c>
      <c r="I503" s="97" t="s">
        <v>16</v>
      </c>
      <c r="J503" s="97">
        <v>30</v>
      </c>
    </row>
    <row r="504" spans="1:10" s="67" customFormat="1" ht="12.75">
      <c r="A504" s="27" t="s">
        <v>646</v>
      </c>
      <c r="B504" s="100" t="s">
        <v>13</v>
      </c>
      <c r="C504" s="101" t="s">
        <v>648</v>
      </c>
      <c r="D504" s="13">
        <v>0.12105324074074075</v>
      </c>
      <c r="E504" s="102">
        <v>0.12105324074074075</v>
      </c>
      <c r="F504" s="103">
        <v>72.76</v>
      </c>
      <c r="G504" s="9"/>
      <c r="H504" s="90" t="s">
        <v>187</v>
      </c>
      <c r="I504" s="97" t="s">
        <v>16</v>
      </c>
      <c r="J504" s="97">
        <v>27</v>
      </c>
    </row>
    <row r="505" spans="1:10" s="67" customFormat="1" ht="12.75">
      <c r="A505" s="27" t="s">
        <v>646</v>
      </c>
      <c r="B505" s="100" t="s">
        <v>13</v>
      </c>
      <c r="C505" s="101" t="s">
        <v>649</v>
      </c>
      <c r="D505" s="13">
        <v>0.12222222222222223</v>
      </c>
      <c r="E505" s="102">
        <v>0.12222222222222223</v>
      </c>
      <c r="F505" s="103">
        <v>72.06</v>
      </c>
      <c r="G505" s="9"/>
      <c r="H505" s="90" t="s">
        <v>187</v>
      </c>
      <c r="I505" s="97" t="s">
        <v>16</v>
      </c>
      <c r="J505" s="97">
        <v>35</v>
      </c>
    </row>
    <row r="506" spans="1:10" s="67" customFormat="1" ht="12.75">
      <c r="A506" s="27" t="s">
        <v>646</v>
      </c>
      <c r="B506" s="100" t="s">
        <v>13</v>
      </c>
      <c r="C506" s="101" t="s">
        <v>452</v>
      </c>
      <c r="D506" s="13">
        <v>0.12921296296296295</v>
      </c>
      <c r="E506" s="102">
        <v>0.12257141666666665</v>
      </c>
      <c r="F506" s="103">
        <v>71.85</v>
      </c>
      <c r="G506" s="9"/>
      <c r="H506" s="90" t="s">
        <v>187</v>
      </c>
      <c r="I506" s="97" t="s">
        <v>16</v>
      </c>
      <c r="J506" s="97">
        <v>45</v>
      </c>
    </row>
    <row r="507" spans="1:10" s="67" customFormat="1" ht="12.75">
      <c r="A507" s="27" t="s">
        <v>646</v>
      </c>
      <c r="B507" s="100" t="s">
        <v>13</v>
      </c>
      <c r="C507" s="101" t="s">
        <v>586</v>
      </c>
      <c r="D507" s="13">
        <v>0.1269560185185185</v>
      </c>
      <c r="E507" s="102">
        <v>0.12397255208333333</v>
      </c>
      <c r="F507" s="103">
        <v>71.04</v>
      </c>
      <c r="G507" s="9"/>
      <c r="H507" s="90" t="s">
        <v>187</v>
      </c>
      <c r="I507" s="97" t="s">
        <v>16</v>
      </c>
      <c r="J507" s="97">
        <v>41</v>
      </c>
    </row>
    <row r="508" spans="1:10" s="67" customFormat="1" ht="12.75">
      <c r="A508" s="27" t="s">
        <v>646</v>
      </c>
      <c r="B508" s="100" t="s">
        <v>13</v>
      </c>
      <c r="C508" s="101" t="s">
        <v>456</v>
      </c>
      <c r="D508" s="13">
        <v>0.13422453703703704</v>
      </c>
      <c r="E508" s="102">
        <v>0.12445299074074075</v>
      </c>
      <c r="F508" s="103">
        <v>70.77</v>
      </c>
      <c r="G508" s="9"/>
      <c r="H508" s="90" t="s">
        <v>187</v>
      </c>
      <c r="I508" s="97" t="s">
        <v>16</v>
      </c>
      <c r="J508" s="97">
        <v>48</v>
      </c>
    </row>
    <row r="509" spans="1:10" s="67" customFormat="1" ht="12.75">
      <c r="A509" s="27" t="s">
        <v>646</v>
      </c>
      <c r="B509" s="100" t="s">
        <v>13</v>
      </c>
      <c r="C509" s="101" t="s">
        <v>650</v>
      </c>
      <c r="D509" s="13">
        <v>0.13060185185185186</v>
      </c>
      <c r="E509" s="102">
        <v>0.12480312962962964</v>
      </c>
      <c r="F509" s="103">
        <v>70.57</v>
      </c>
      <c r="G509" s="9"/>
      <c r="H509" s="90" t="s">
        <v>187</v>
      </c>
      <c r="I509" s="97" t="s">
        <v>16</v>
      </c>
      <c r="J509" s="97">
        <v>44</v>
      </c>
    </row>
    <row r="510" spans="1:10" s="67" customFormat="1" ht="12.75">
      <c r="A510" s="27" t="s">
        <v>646</v>
      </c>
      <c r="B510" s="100" t="s">
        <v>13</v>
      </c>
      <c r="C510" s="101" t="s">
        <v>651</v>
      </c>
      <c r="D510" s="13">
        <v>0.15234953703703705</v>
      </c>
      <c r="E510" s="102">
        <v>0.12643488078703705</v>
      </c>
      <c r="F510" s="103">
        <v>69.66</v>
      </c>
      <c r="G510" s="9"/>
      <c r="H510" s="90" t="s">
        <v>187</v>
      </c>
      <c r="I510" s="97" t="s">
        <v>16</v>
      </c>
      <c r="J510" s="97">
        <v>61</v>
      </c>
    </row>
    <row r="511" spans="1:10" s="67" customFormat="1" ht="12.75">
      <c r="A511" s="27" t="s">
        <v>646</v>
      </c>
      <c r="B511" s="100" t="s">
        <v>13</v>
      </c>
      <c r="C511" s="101" t="s">
        <v>652</v>
      </c>
      <c r="D511" s="13">
        <v>0.1316087962962963</v>
      </c>
      <c r="E511" s="102">
        <v>0.1266866273148148</v>
      </c>
      <c r="F511" s="103">
        <v>69.52</v>
      </c>
      <c r="G511" s="9"/>
      <c r="H511" s="90" t="s">
        <v>187</v>
      </c>
      <c r="I511" s="97" t="s">
        <v>16</v>
      </c>
      <c r="J511" s="97">
        <v>43</v>
      </c>
    </row>
    <row r="512" spans="1:10" s="67" customFormat="1" ht="12.75">
      <c r="A512" s="27" t="s">
        <v>646</v>
      </c>
      <c r="B512" s="100" t="s">
        <v>13</v>
      </c>
      <c r="C512" s="101" t="s">
        <v>653</v>
      </c>
      <c r="D512" s="13">
        <v>0.12956018518518517</v>
      </c>
      <c r="E512" s="102">
        <v>0.1274224421296296</v>
      </c>
      <c r="F512" s="103">
        <v>69.12</v>
      </c>
      <c r="G512" s="9"/>
      <c r="H512" s="90" t="s">
        <v>187</v>
      </c>
      <c r="I512" s="97" t="s">
        <v>16</v>
      </c>
      <c r="J512" s="97">
        <v>40</v>
      </c>
    </row>
    <row r="513" spans="1:10" s="67" customFormat="1" ht="12.75">
      <c r="A513" s="27" t="s">
        <v>646</v>
      </c>
      <c r="B513" s="100" t="s">
        <v>13</v>
      </c>
      <c r="C513" s="101" t="s">
        <v>222</v>
      </c>
      <c r="D513" s="13">
        <v>0.13261574074074076</v>
      </c>
      <c r="E513" s="102">
        <v>0.12765591203703705</v>
      </c>
      <c r="F513" s="103">
        <v>68.99</v>
      </c>
      <c r="G513" s="9"/>
      <c r="H513" s="90" t="s">
        <v>187</v>
      </c>
      <c r="I513" s="97" t="s">
        <v>16</v>
      </c>
      <c r="J513" s="97">
        <v>43</v>
      </c>
    </row>
    <row r="514" spans="1:10" s="67" customFormat="1" ht="12.75">
      <c r="A514" s="27" t="s">
        <v>646</v>
      </c>
      <c r="B514" s="100" t="s">
        <v>13</v>
      </c>
      <c r="C514" s="101" t="s">
        <v>654</v>
      </c>
      <c r="D514" s="13">
        <v>0.13206018518518517</v>
      </c>
      <c r="E514" s="102">
        <v>0.13170362268518515</v>
      </c>
      <c r="F514" s="103">
        <v>66.87</v>
      </c>
      <c r="G514" s="9"/>
      <c r="H514" s="90" t="s">
        <v>187</v>
      </c>
      <c r="I514" s="97" t="s">
        <v>16</v>
      </c>
      <c r="J514" s="97">
        <v>38</v>
      </c>
    </row>
    <row r="515" spans="1:10" s="67" customFormat="1" ht="12.75">
      <c r="A515" s="27" t="s">
        <v>646</v>
      </c>
      <c r="B515" s="100" t="s">
        <v>13</v>
      </c>
      <c r="C515" s="101" t="s">
        <v>655</v>
      </c>
      <c r="D515" s="13">
        <v>0.13260416666666666</v>
      </c>
      <c r="E515" s="102">
        <v>0.13260416666666666</v>
      </c>
      <c r="F515" s="103">
        <v>66.42</v>
      </c>
      <c r="G515" s="9"/>
      <c r="H515" s="90" t="s">
        <v>187</v>
      </c>
      <c r="I515" s="97" t="s">
        <v>16</v>
      </c>
      <c r="J515" s="97">
        <v>28</v>
      </c>
    </row>
    <row r="516" spans="1:10" s="67" customFormat="1" ht="12.75">
      <c r="A516" s="27" t="s">
        <v>646</v>
      </c>
      <c r="B516" s="100" t="s">
        <v>13</v>
      </c>
      <c r="C516" s="101" t="s">
        <v>458</v>
      </c>
      <c r="D516" s="13">
        <v>0.13773148148148148</v>
      </c>
      <c r="E516" s="102">
        <v>0.1335306712962963</v>
      </c>
      <c r="F516" s="103">
        <v>65.96</v>
      </c>
      <c r="G516" s="9"/>
      <c r="H516" s="90" t="s">
        <v>187</v>
      </c>
      <c r="I516" s="97" t="s">
        <v>16</v>
      </c>
      <c r="J516" s="97">
        <v>42</v>
      </c>
    </row>
    <row r="517" spans="1:10" s="67" customFormat="1" ht="12.75">
      <c r="A517" s="27" t="s">
        <v>646</v>
      </c>
      <c r="B517" s="100" t="s">
        <v>13</v>
      </c>
      <c r="C517" s="101" t="s">
        <v>589</v>
      </c>
      <c r="D517" s="13">
        <v>0.15148148148148147</v>
      </c>
      <c r="E517" s="102">
        <v>0.15148148148148147</v>
      </c>
      <c r="F517" s="103">
        <v>63.65</v>
      </c>
      <c r="G517" s="9"/>
      <c r="H517" s="90" t="s">
        <v>187</v>
      </c>
      <c r="I517" s="97" t="s">
        <v>45</v>
      </c>
      <c r="J517" s="97">
        <v>33</v>
      </c>
    </row>
    <row r="518" spans="1:10" s="67" customFormat="1" ht="12.75">
      <c r="A518" s="27" t="s">
        <v>646</v>
      </c>
      <c r="B518" s="100" t="s">
        <v>13</v>
      </c>
      <c r="C518" s="101" t="s">
        <v>559</v>
      </c>
      <c r="D518" s="13">
        <v>0.14028935185185185</v>
      </c>
      <c r="E518" s="102">
        <v>0.13894257407407407</v>
      </c>
      <c r="F518" s="103">
        <v>63.39</v>
      </c>
      <c r="G518" s="9"/>
      <c r="H518" s="90" t="s">
        <v>187</v>
      </c>
      <c r="I518" s="97" t="s">
        <v>16</v>
      </c>
      <c r="J518" s="97">
        <v>39</v>
      </c>
    </row>
    <row r="519" spans="1:10" s="67" customFormat="1" ht="12.75">
      <c r="A519" s="27" t="s">
        <v>646</v>
      </c>
      <c r="B519" s="100" t="s">
        <v>13</v>
      </c>
      <c r="C519" s="101" t="s">
        <v>656</v>
      </c>
      <c r="D519" s="13">
        <v>0.14186342592592593</v>
      </c>
      <c r="E519" s="102">
        <v>0.14186342592592593</v>
      </c>
      <c r="F519" s="103">
        <v>62.08</v>
      </c>
      <c r="G519" s="9"/>
      <c r="H519" s="90" t="s">
        <v>187</v>
      </c>
      <c r="I519" s="97" t="s">
        <v>16</v>
      </c>
      <c r="J519" s="97">
        <v>30</v>
      </c>
    </row>
    <row r="520" spans="1:10" s="67" customFormat="1" ht="12.75">
      <c r="A520" s="27" t="s">
        <v>646</v>
      </c>
      <c r="B520" s="100" t="s">
        <v>13</v>
      </c>
      <c r="C520" s="101" t="s">
        <v>657</v>
      </c>
      <c r="D520" s="13">
        <v>0.14423611111111112</v>
      </c>
      <c r="E520" s="102">
        <v>0.14285144444444445</v>
      </c>
      <c r="F520" s="103">
        <v>61.65</v>
      </c>
      <c r="G520" s="9"/>
      <c r="H520" s="90" t="s">
        <v>187</v>
      </c>
      <c r="I520" s="97" t="s">
        <v>16</v>
      </c>
      <c r="J520" s="97">
        <v>39</v>
      </c>
    </row>
    <row r="521" spans="1:10" s="67" customFormat="1" ht="12.75">
      <c r="A521" s="27" t="s">
        <v>646</v>
      </c>
      <c r="B521" s="100" t="s">
        <v>13</v>
      </c>
      <c r="C521" s="101" t="s">
        <v>595</v>
      </c>
      <c r="D521" s="13">
        <v>0.1453125</v>
      </c>
      <c r="E521" s="102">
        <v>0.1439175</v>
      </c>
      <c r="F521" s="103">
        <v>61.2</v>
      </c>
      <c r="G521" s="9"/>
      <c r="H521" s="90" t="s">
        <v>187</v>
      </c>
      <c r="I521" s="97" t="s">
        <v>16</v>
      </c>
      <c r="J521" s="97">
        <v>39</v>
      </c>
    </row>
    <row r="522" spans="1:10" s="67" customFormat="1" ht="12.75">
      <c r="A522" s="27" t="s">
        <v>646</v>
      </c>
      <c r="B522" s="100" t="s">
        <v>13</v>
      </c>
      <c r="C522" s="101" t="s">
        <v>658</v>
      </c>
      <c r="D522" s="13">
        <v>0.16403935185185184</v>
      </c>
      <c r="E522" s="102">
        <v>0.15856043749999998</v>
      </c>
      <c r="F522" s="103">
        <v>60.81</v>
      </c>
      <c r="G522" s="9"/>
      <c r="H522" s="90" t="s">
        <v>187</v>
      </c>
      <c r="I522" s="97" t="s">
        <v>45</v>
      </c>
      <c r="J522" s="97">
        <v>41</v>
      </c>
    </row>
    <row r="523" spans="1:10" s="67" customFormat="1" ht="12.75">
      <c r="A523" s="27" t="s">
        <v>646</v>
      </c>
      <c r="B523" s="100" t="s">
        <v>13</v>
      </c>
      <c r="C523" s="11" t="s">
        <v>594</v>
      </c>
      <c r="D523" s="13">
        <v>0.14672453703703703</v>
      </c>
      <c r="E523" s="102">
        <v>0.14531598148148148</v>
      </c>
      <c r="F523" s="103">
        <v>60.61</v>
      </c>
      <c r="G523" s="9"/>
      <c r="H523" s="90" t="s">
        <v>187</v>
      </c>
      <c r="I523" s="97" t="s">
        <v>16</v>
      </c>
      <c r="J523" s="97">
        <v>39</v>
      </c>
    </row>
    <row r="524" spans="1:10" s="67" customFormat="1" ht="12.75">
      <c r="A524" s="27" t="s">
        <v>646</v>
      </c>
      <c r="B524" s="100" t="s">
        <v>13</v>
      </c>
      <c r="C524" s="101" t="s">
        <v>560</v>
      </c>
      <c r="D524" s="13">
        <v>0.15981481481481483</v>
      </c>
      <c r="E524" s="102">
        <v>0.15981481481481483</v>
      </c>
      <c r="F524" s="103">
        <v>60.33</v>
      </c>
      <c r="G524" s="9"/>
      <c r="H524" s="90" t="s">
        <v>187</v>
      </c>
      <c r="I524" s="97" t="s">
        <v>45</v>
      </c>
      <c r="J524" s="97">
        <v>30</v>
      </c>
    </row>
    <row r="525" spans="1:10" s="67" customFormat="1" ht="12.75">
      <c r="A525" s="27" t="s">
        <v>646</v>
      </c>
      <c r="B525" s="100" t="s">
        <v>13</v>
      </c>
      <c r="C525" s="101" t="s">
        <v>219</v>
      </c>
      <c r="D525" s="13">
        <v>0.1463425925925926</v>
      </c>
      <c r="E525" s="102">
        <v>0.1463425925925926</v>
      </c>
      <c r="F525" s="103">
        <v>60.18</v>
      </c>
      <c r="G525" s="9"/>
      <c r="H525" s="90" t="s">
        <v>187</v>
      </c>
      <c r="I525" s="97" t="s">
        <v>16</v>
      </c>
      <c r="J525" s="97">
        <v>36</v>
      </c>
    </row>
    <row r="526" spans="1:10" s="67" customFormat="1" ht="12.75">
      <c r="A526" s="27" t="s">
        <v>646</v>
      </c>
      <c r="B526" s="100" t="s">
        <v>13</v>
      </c>
      <c r="C526" s="101" t="s">
        <v>460</v>
      </c>
      <c r="D526" s="13">
        <v>0.1603587962962963</v>
      </c>
      <c r="E526" s="102">
        <v>0.14640758101851853</v>
      </c>
      <c r="F526" s="103">
        <v>60.15</v>
      </c>
      <c r="G526" s="9"/>
      <c r="H526" s="90" t="s">
        <v>187</v>
      </c>
      <c r="I526" s="97" t="s">
        <v>16</v>
      </c>
      <c r="J526" s="97">
        <v>50</v>
      </c>
    </row>
    <row r="527" spans="1:10" s="67" customFormat="1" ht="12.75">
      <c r="A527" s="27" t="s">
        <v>646</v>
      </c>
      <c r="B527" s="100" t="s">
        <v>13</v>
      </c>
      <c r="C527" s="101" t="s">
        <v>339</v>
      </c>
      <c r="D527" s="13">
        <v>0.16037037037037036</v>
      </c>
      <c r="E527" s="102">
        <v>0.1521273333333333</v>
      </c>
      <c r="F527" s="103">
        <v>57.89</v>
      </c>
      <c r="G527" s="9"/>
      <c r="H527" s="90" t="s">
        <v>187</v>
      </c>
      <c r="I527" s="97" t="s">
        <v>16</v>
      </c>
      <c r="J527" s="97">
        <v>45</v>
      </c>
    </row>
    <row r="528" spans="1:10" s="67" customFormat="1" ht="12.75">
      <c r="A528" s="27" t="s">
        <v>646</v>
      </c>
      <c r="B528" s="100" t="s">
        <v>13</v>
      </c>
      <c r="C528" s="101" t="s">
        <v>659</v>
      </c>
      <c r="D528" s="13">
        <v>0.16372685185185185</v>
      </c>
      <c r="E528" s="102">
        <v>0.16372685185185185</v>
      </c>
      <c r="F528" s="103">
        <v>53.79</v>
      </c>
      <c r="G528" s="9"/>
      <c r="H528" s="90" t="s">
        <v>187</v>
      </c>
      <c r="I528" s="97" t="s">
        <v>16</v>
      </c>
      <c r="J528" s="97">
        <v>37</v>
      </c>
    </row>
    <row r="529" spans="1:10" s="67" customFormat="1" ht="12.75">
      <c r="A529" s="27" t="s">
        <v>646</v>
      </c>
      <c r="B529" s="100" t="s">
        <v>13</v>
      </c>
      <c r="C529" s="101" t="s">
        <v>432</v>
      </c>
      <c r="D529" s="13">
        <v>0.16414351851851852</v>
      </c>
      <c r="E529" s="102">
        <v>0.16414351851851852</v>
      </c>
      <c r="F529" s="103">
        <v>53.65</v>
      </c>
      <c r="G529" s="9"/>
      <c r="H529" s="90" t="s">
        <v>187</v>
      </c>
      <c r="I529" s="97" t="s">
        <v>16</v>
      </c>
      <c r="J529" s="97">
        <v>27</v>
      </c>
    </row>
    <row r="530" spans="1:10" s="67" customFormat="1" ht="12.75">
      <c r="A530" s="27" t="s">
        <v>646</v>
      </c>
      <c r="B530" s="100" t="s">
        <v>13</v>
      </c>
      <c r="C530" s="101" t="s">
        <v>660</v>
      </c>
      <c r="D530" s="13">
        <v>0.1809490740740741</v>
      </c>
      <c r="E530" s="102">
        <v>0.1809490740740741</v>
      </c>
      <c r="F530" s="103">
        <v>53.28</v>
      </c>
      <c r="G530" s="9"/>
      <c r="H530" s="90" t="s">
        <v>187</v>
      </c>
      <c r="I530" s="97" t="s">
        <v>45</v>
      </c>
      <c r="J530" s="97">
        <v>27</v>
      </c>
    </row>
    <row r="531" spans="1:10" s="67" customFormat="1" ht="12.75">
      <c r="A531" s="27" t="s">
        <v>646</v>
      </c>
      <c r="B531" s="100" t="s">
        <v>133</v>
      </c>
      <c r="C531" s="101" t="s">
        <v>661</v>
      </c>
      <c r="D531" s="13">
        <v>0.11650462962962964</v>
      </c>
      <c r="E531" s="102">
        <v>0.11051629166666667</v>
      </c>
      <c r="F531" s="103">
        <v>79.69</v>
      </c>
      <c r="G531" s="17">
        <v>301.16</v>
      </c>
      <c r="H531" s="90" t="s">
        <v>263</v>
      </c>
      <c r="I531" s="97" t="s">
        <v>16</v>
      </c>
      <c r="J531" s="97">
        <v>45</v>
      </c>
    </row>
    <row r="532" spans="1:10" s="67" customFormat="1" ht="12.75">
      <c r="A532" s="27" t="s">
        <v>646</v>
      </c>
      <c r="B532" s="100" t="s">
        <v>133</v>
      </c>
      <c r="C532" s="101" t="s">
        <v>662</v>
      </c>
      <c r="D532" s="13">
        <v>0.11318287037037038</v>
      </c>
      <c r="E532" s="102">
        <v>0.11318287037037038</v>
      </c>
      <c r="F532" s="103">
        <v>77.81</v>
      </c>
      <c r="G532"/>
      <c r="H532" s="90" t="s">
        <v>263</v>
      </c>
      <c r="I532" s="97" t="s">
        <v>16</v>
      </c>
      <c r="J532" s="97">
        <v>35</v>
      </c>
    </row>
    <row r="533" spans="1:10" s="67" customFormat="1" ht="12.75">
      <c r="A533" s="27" t="s">
        <v>646</v>
      </c>
      <c r="B533" s="100" t="s">
        <v>133</v>
      </c>
      <c r="C533" s="101" t="s">
        <v>663</v>
      </c>
      <c r="D533" s="13">
        <v>0.123125</v>
      </c>
      <c r="E533" s="102">
        <v>0.118520125</v>
      </c>
      <c r="F533" s="103">
        <v>74.31</v>
      </c>
      <c r="G533"/>
      <c r="H533" s="90" t="s">
        <v>263</v>
      </c>
      <c r="I533" s="97" t="s">
        <v>16</v>
      </c>
      <c r="J533" s="97">
        <v>43</v>
      </c>
    </row>
    <row r="534" spans="1:10" s="67" customFormat="1" ht="12.75">
      <c r="A534" s="27" t="s">
        <v>646</v>
      </c>
      <c r="B534" s="100" t="s">
        <v>133</v>
      </c>
      <c r="C534" s="101" t="s">
        <v>664</v>
      </c>
      <c r="D534" s="13">
        <v>0.13099537037037037</v>
      </c>
      <c r="E534" s="102">
        <v>0.1270000115740741</v>
      </c>
      <c r="F534" s="103">
        <v>69.35</v>
      </c>
      <c r="G534"/>
      <c r="H534" s="90" t="s">
        <v>263</v>
      </c>
      <c r="I534" s="97" t="s">
        <v>16</v>
      </c>
      <c r="J534" s="97">
        <v>42</v>
      </c>
    </row>
    <row r="535" spans="1:10" s="67" customFormat="1" ht="12.75">
      <c r="A535" s="27" t="s">
        <v>646</v>
      </c>
      <c r="B535" s="100" t="s">
        <v>143</v>
      </c>
      <c r="C535" s="101" t="s">
        <v>230</v>
      </c>
      <c r="D535" s="13">
        <v>0.1325462962962963</v>
      </c>
      <c r="E535" s="102">
        <v>0.11809875</v>
      </c>
      <c r="F535" s="103">
        <v>74.58</v>
      </c>
      <c r="G535" s="17">
        <v>289.47</v>
      </c>
      <c r="H535" s="90" t="s">
        <v>187</v>
      </c>
      <c r="I535" s="97" t="s">
        <v>16</v>
      </c>
      <c r="J535" s="97">
        <v>53</v>
      </c>
    </row>
    <row r="536" spans="1:10" s="67" customFormat="1" ht="12.75">
      <c r="A536" s="27" t="s">
        <v>646</v>
      </c>
      <c r="B536" s="100" t="s">
        <v>143</v>
      </c>
      <c r="C536" s="101" t="s">
        <v>232</v>
      </c>
      <c r="D536" s="13">
        <v>0.12364583333333333</v>
      </c>
      <c r="E536" s="102">
        <v>0.11987463541666667</v>
      </c>
      <c r="F536" s="103">
        <v>73.47</v>
      </c>
      <c r="G536" s="9"/>
      <c r="H536" s="90" t="s">
        <v>187</v>
      </c>
      <c r="I536" s="97" t="s">
        <v>16</v>
      </c>
      <c r="J536" s="97">
        <v>42</v>
      </c>
    </row>
    <row r="537" spans="1:10" s="67" customFormat="1" ht="12.75">
      <c r="A537" s="27" t="s">
        <v>646</v>
      </c>
      <c r="B537" s="100" t="s">
        <v>143</v>
      </c>
      <c r="C537" s="101" t="s">
        <v>665</v>
      </c>
      <c r="D537" s="13">
        <v>0.14359953703703704</v>
      </c>
      <c r="E537" s="102">
        <v>0.12363920138888888</v>
      </c>
      <c r="F537" s="103">
        <v>71.23</v>
      </c>
      <c r="G537" s="9"/>
      <c r="H537" s="90" t="s">
        <v>187</v>
      </c>
      <c r="I537" s="97" t="s">
        <v>16</v>
      </c>
      <c r="J537" s="97">
        <v>57</v>
      </c>
    </row>
    <row r="538" spans="1:10" s="67" customFormat="1" ht="12.75">
      <c r="A538" s="27" t="s">
        <v>646</v>
      </c>
      <c r="B538" s="100" t="s">
        <v>143</v>
      </c>
      <c r="C538" s="101" t="s">
        <v>384</v>
      </c>
      <c r="D538" s="13">
        <v>0.13130787037037037</v>
      </c>
      <c r="E538" s="102">
        <v>0.12547780092592592</v>
      </c>
      <c r="F538" s="103">
        <v>70.19</v>
      </c>
      <c r="G538" s="9"/>
      <c r="H538" s="90" t="s">
        <v>187</v>
      </c>
      <c r="I538" s="97" t="s">
        <v>16</v>
      </c>
      <c r="J538" s="97">
        <v>44</v>
      </c>
    </row>
    <row r="539" spans="1:10" s="67" customFormat="1" ht="12.75">
      <c r="A539" s="27" t="s">
        <v>646</v>
      </c>
      <c r="B539" s="100" t="s">
        <v>143</v>
      </c>
      <c r="C539" s="101" t="s">
        <v>666</v>
      </c>
      <c r="D539" s="13">
        <v>0.1728009259259259</v>
      </c>
      <c r="E539" s="102">
        <v>0.13331591435185183</v>
      </c>
      <c r="F539" s="103">
        <v>66.06</v>
      </c>
      <c r="G539" s="9"/>
      <c r="H539" s="90" t="s">
        <v>187</v>
      </c>
      <c r="I539" s="97" t="s">
        <v>16</v>
      </c>
      <c r="J539" s="97">
        <v>68</v>
      </c>
    </row>
    <row r="540" spans="1:10" s="67" customFormat="1" ht="12.75">
      <c r="A540" s="27" t="s">
        <v>646</v>
      </c>
      <c r="B540" s="100" t="s">
        <v>143</v>
      </c>
      <c r="C540" s="101" t="s">
        <v>531</v>
      </c>
      <c r="D540" s="13">
        <v>0.14489583333333333</v>
      </c>
      <c r="E540" s="102">
        <v>0.1374481875</v>
      </c>
      <c r="F540" s="103">
        <v>64.08</v>
      </c>
      <c r="G540" s="9"/>
      <c r="H540" s="90" t="s">
        <v>187</v>
      </c>
      <c r="I540" s="97" t="s">
        <v>16</v>
      </c>
      <c r="J540" s="97">
        <v>45</v>
      </c>
    </row>
    <row r="541" spans="1:10" s="67" customFormat="1" ht="12.75">
      <c r="A541" s="27" t="s">
        <v>646</v>
      </c>
      <c r="B541" s="100" t="s">
        <v>143</v>
      </c>
      <c r="C541" s="101" t="s">
        <v>667</v>
      </c>
      <c r="D541" s="13">
        <v>0.18085648148148148</v>
      </c>
      <c r="E541" s="102">
        <v>0.16380171527777776</v>
      </c>
      <c r="F541" s="103">
        <v>53.77</v>
      </c>
      <c r="G541" s="9"/>
      <c r="H541" s="90" t="s">
        <v>187</v>
      </c>
      <c r="I541" s="97" t="s">
        <v>16</v>
      </c>
      <c r="J541" s="97">
        <v>51</v>
      </c>
    </row>
    <row r="542" spans="1:10" s="67" customFormat="1" ht="12.75">
      <c r="A542" s="27" t="s">
        <v>646</v>
      </c>
      <c r="B542" s="100" t="s">
        <v>143</v>
      </c>
      <c r="C542" s="101" t="s">
        <v>668</v>
      </c>
      <c r="D542" s="13">
        <v>0.18847222222222224</v>
      </c>
      <c r="E542" s="102">
        <v>0.17744659722222222</v>
      </c>
      <c r="F542" s="103">
        <v>49.63</v>
      </c>
      <c r="G542" s="9"/>
      <c r="H542" s="90" t="s">
        <v>187</v>
      </c>
      <c r="I542" s="97" t="s">
        <v>16</v>
      </c>
      <c r="J542" s="97">
        <v>46</v>
      </c>
    </row>
    <row r="543" spans="1:10" s="67" customFormat="1" ht="12.75">
      <c r="A543" s="27" t="s">
        <v>646</v>
      </c>
      <c r="B543" s="100" t="s">
        <v>104</v>
      </c>
      <c r="C543" s="101" t="s">
        <v>189</v>
      </c>
      <c r="D543" s="13">
        <v>0.1446412037037037</v>
      </c>
      <c r="E543" s="102">
        <v>0.12588123958333333</v>
      </c>
      <c r="F543" s="103">
        <v>76.59</v>
      </c>
      <c r="G543" s="17">
        <v>279.67</v>
      </c>
      <c r="H543" s="90" t="s">
        <v>187</v>
      </c>
      <c r="I543" s="97" t="s">
        <v>45</v>
      </c>
      <c r="J543" s="97">
        <v>53</v>
      </c>
    </row>
    <row r="544" spans="1:10" s="67" customFormat="1" ht="12.75">
      <c r="A544" s="27" t="s">
        <v>646</v>
      </c>
      <c r="B544" s="100" t="s">
        <v>104</v>
      </c>
      <c r="C544" s="101" t="s">
        <v>193</v>
      </c>
      <c r="D544" s="13">
        <v>0.12684027777777776</v>
      </c>
      <c r="E544" s="102">
        <v>0.12474741319444443</v>
      </c>
      <c r="F544" s="103">
        <v>70.6</v>
      </c>
      <c r="G544" s="9"/>
      <c r="H544" s="90" t="s">
        <v>187</v>
      </c>
      <c r="I544" s="97" t="s">
        <v>16</v>
      </c>
      <c r="J544" s="97">
        <v>40</v>
      </c>
    </row>
    <row r="545" spans="1:10" s="67" customFormat="1" ht="12.75">
      <c r="A545" s="27" t="s">
        <v>646</v>
      </c>
      <c r="B545" s="100" t="s">
        <v>104</v>
      </c>
      <c r="C545" s="101" t="s">
        <v>196</v>
      </c>
      <c r="D545" s="13">
        <v>0.13019675925925925</v>
      </c>
      <c r="E545" s="102">
        <v>0.13019675925925925</v>
      </c>
      <c r="F545" s="103">
        <v>67.65</v>
      </c>
      <c r="G545" s="9"/>
      <c r="H545" s="90" t="s">
        <v>187</v>
      </c>
      <c r="I545" s="97" t="s">
        <v>16</v>
      </c>
      <c r="J545" s="97">
        <v>31</v>
      </c>
    </row>
    <row r="546" spans="1:10" s="67" customFormat="1" ht="12.75">
      <c r="A546" s="27" t="s">
        <v>646</v>
      </c>
      <c r="B546" s="100" t="s">
        <v>104</v>
      </c>
      <c r="C546" s="101" t="s">
        <v>204</v>
      </c>
      <c r="D546" s="13">
        <v>0.1358449074074074</v>
      </c>
      <c r="E546" s="102">
        <v>0.1358449074074074</v>
      </c>
      <c r="F546" s="103">
        <v>64.83</v>
      </c>
      <c r="G546" s="9"/>
      <c r="H546" s="90" t="s">
        <v>187</v>
      </c>
      <c r="I546" s="97" t="s">
        <v>16</v>
      </c>
      <c r="J546" s="97">
        <v>33</v>
      </c>
    </row>
    <row r="547" spans="1:10" s="67" customFormat="1" ht="12.75">
      <c r="A547" s="27" t="s">
        <v>646</v>
      </c>
      <c r="B547" s="100" t="s">
        <v>104</v>
      </c>
      <c r="C547" s="101" t="s">
        <v>368</v>
      </c>
      <c r="D547" s="13">
        <v>0.14185185185185187</v>
      </c>
      <c r="E547" s="102">
        <v>0.1365465925925926</v>
      </c>
      <c r="F547" s="103">
        <v>64.5</v>
      </c>
      <c r="G547" s="9"/>
      <c r="H547" s="90" t="s">
        <v>187</v>
      </c>
      <c r="I547" s="97" t="s">
        <v>16</v>
      </c>
      <c r="J547" s="97">
        <v>43</v>
      </c>
    </row>
    <row r="548" spans="1:10" s="67" customFormat="1" ht="12.75">
      <c r="A548" s="27" t="s">
        <v>646</v>
      </c>
      <c r="B548" s="100" t="s">
        <v>104</v>
      </c>
      <c r="C548" s="101" t="s">
        <v>669</v>
      </c>
      <c r="D548" s="13">
        <v>0.16229166666666667</v>
      </c>
      <c r="E548" s="102">
        <v>0.16229166666666667</v>
      </c>
      <c r="F548" s="103">
        <v>59.41</v>
      </c>
      <c r="G548" s="9"/>
      <c r="H548" s="90" t="s">
        <v>187</v>
      </c>
      <c r="I548" s="97" t="s">
        <v>45</v>
      </c>
      <c r="J548" s="97">
        <v>24</v>
      </c>
    </row>
    <row r="549" spans="1:10" s="67" customFormat="1" ht="12.75">
      <c r="A549" s="27" t="s">
        <v>646</v>
      </c>
      <c r="B549" s="100" t="s">
        <v>104</v>
      </c>
      <c r="C549" s="101" t="s">
        <v>601</v>
      </c>
      <c r="D549" s="13">
        <v>0.1486574074074074</v>
      </c>
      <c r="E549" s="102">
        <v>0.1486574074074074</v>
      </c>
      <c r="F549" s="103">
        <v>59.24</v>
      </c>
      <c r="G549" s="9"/>
      <c r="H549" s="90" t="s">
        <v>187</v>
      </c>
      <c r="I549" s="97" t="s">
        <v>16</v>
      </c>
      <c r="J549" s="97">
        <v>37</v>
      </c>
    </row>
    <row r="550" spans="1:10" s="67" customFormat="1" ht="12.75">
      <c r="A550" s="27" t="s">
        <v>646</v>
      </c>
      <c r="B550" s="100" t="s">
        <v>160</v>
      </c>
      <c r="C550" s="101" t="s">
        <v>317</v>
      </c>
      <c r="D550" s="13">
        <v>0.13865740740740742</v>
      </c>
      <c r="E550" s="102">
        <v>0.12659421296296297</v>
      </c>
      <c r="F550" s="103">
        <v>69.57</v>
      </c>
      <c r="G550" s="17">
        <v>270.81</v>
      </c>
      <c r="H550" s="90" t="s">
        <v>187</v>
      </c>
      <c r="I550" s="97" t="s">
        <v>16</v>
      </c>
      <c r="J550" s="97">
        <v>50</v>
      </c>
    </row>
    <row r="551" spans="1:10" s="67" customFormat="1" ht="12.75">
      <c r="A551" s="27" t="s">
        <v>646</v>
      </c>
      <c r="B551" s="100" t="s">
        <v>160</v>
      </c>
      <c r="C551" s="101" t="s">
        <v>414</v>
      </c>
      <c r="D551" s="13">
        <v>0.1537152777777778</v>
      </c>
      <c r="E551" s="102">
        <v>0.14127971180555557</v>
      </c>
      <c r="F551" s="103">
        <v>68.25</v>
      </c>
      <c r="G551" s="9"/>
      <c r="H551" s="90" t="s">
        <v>187</v>
      </c>
      <c r="I551" s="97" t="s">
        <v>45</v>
      </c>
      <c r="J551" s="97">
        <v>47</v>
      </c>
    </row>
    <row r="552" spans="1:10" s="67" customFormat="1" ht="12.75">
      <c r="A552" s="27" t="s">
        <v>646</v>
      </c>
      <c r="B552" s="100" t="s">
        <v>160</v>
      </c>
      <c r="C552" s="101" t="s">
        <v>415</v>
      </c>
      <c r="D552" s="13">
        <v>0.13858796296296297</v>
      </c>
      <c r="E552" s="102">
        <v>0.13048056712962963</v>
      </c>
      <c r="F552" s="103">
        <v>67.5</v>
      </c>
      <c r="G552" s="9"/>
      <c r="H552" s="90" t="s">
        <v>187</v>
      </c>
      <c r="I552" s="97" t="s">
        <v>16</v>
      </c>
      <c r="J552" s="97">
        <v>46</v>
      </c>
    </row>
    <row r="553" spans="1:10" s="67" customFormat="1" ht="12.75">
      <c r="A553" s="27" t="s">
        <v>646</v>
      </c>
      <c r="B553" s="100" t="s">
        <v>160</v>
      </c>
      <c r="C553" s="101" t="s">
        <v>670</v>
      </c>
      <c r="D553" s="13">
        <v>0.13449074074074074</v>
      </c>
      <c r="E553" s="102">
        <v>0.13449074074074074</v>
      </c>
      <c r="F553" s="103">
        <v>65.49</v>
      </c>
      <c r="G553" s="9"/>
      <c r="H553" s="90" t="s">
        <v>187</v>
      </c>
      <c r="I553" s="97" t="s">
        <v>16</v>
      </c>
      <c r="J553" s="97">
        <v>32</v>
      </c>
    </row>
    <row r="554" spans="1:10" s="67" customFormat="1" ht="12.75">
      <c r="A554" s="27" t="s">
        <v>646</v>
      </c>
      <c r="B554" s="100" t="s">
        <v>160</v>
      </c>
      <c r="C554" s="101" t="s">
        <v>671</v>
      </c>
      <c r="D554" s="13">
        <v>0.14579861111111111</v>
      </c>
      <c r="E554" s="102">
        <v>0.14579861111111111</v>
      </c>
      <c r="F554" s="103">
        <v>60.41</v>
      </c>
      <c r="G554" s="9"/>
      <c r="H554" s="90" t="s">
        <v>187</v>
      </c>
      <c r="I554" s="97" t="s">
        <v>16</v>
      </c>
      <c r="J554" s="97">
        <v>34</v>
      </c>
    </row>
    <row r="555" spans="1:10" s="67" customFormat="1" ht="12.75">
      <c r="A555" s="27" t="s">
        <v>646</v>
      </c>
      <c r="B555" s="100" t="s">
        <v>160</v>
      </c>
      <c r="C555" s="101" t="s">
        <v>672</v>
      </c>
      <c r="D555" s="13">
        <v>0.1671875</v>
      </c>
      <c r="E555" s="102">
        <v>0.1671875</v>
      </c>
      <c r="F555" s="103">
        <v>57.67</v>
      </c>
      <c r="G555" s="9"/>
      <c r="H555" s="90" t="s">
        <v>187</v>
      </c>
      <c r="I555" s="97" t="s">
        <v>45</v>
      </c>
      <c r="J555" s="97">
        <v>28</v>
      </c>
    </row>
    <row r="556" spans="1:10" s="67" customFormat="1" ht="12.75">
      <c r="A556" s="27" t="s">
        <v>646</v>
      </c>
      <c r="B556" s="100" t="s">
        <v>160</v>
      </c>
      <c r="C556" s="101" t="s">
        <v>673</v>
      </c>
      <c r="D556" s="13">
        <v>0.1846412037037037</v>
      </c>
      <c r="E556" s="102">
        <v>0.18137305439814816</v>
      </c>
      <c r="F556" s="103">
        <v>53.16</v>
      </c>
      <c r="G556" s="9"/>
      <c r="H556" s="90" t="s">
        <v>187</v>
      </c>
      <c r="I556" s="97" t="s">
        <v>45</v>
      </c>
      <c r="J556" s="97">
        <v>39</v>
      </c>
    </row>
    <row r="557" spans="1:10" s="67" customFormat="1" ht="12.75">
      <c r="A557" s="27" t="s">
        <v>646</v>
      </c>
      <c r="B557" s="100" t="s">
        <v>52</v>
      </c>
      <c r="C557" s="101" t="s">
        <v>674</v>
      </c>
      <c r="D557" s="13">
        <v>0.1350462962962963</v>
      </c>
      <c r="E557" s="102">
        <v>0.13092738425925926</v>
      </c>
      <c r="F557" s="103">
        <v>67.27</v>
      </c>
      <c r="G557" s="17">
        <v>258.27</v>
      </c>
      <c r="H557" s="90" t="s">
        <v>187</v>
      </c>
      <c r="I557" s="97" t="s">
        <v>16</v>
      </c>
      <c r="J557" s="97">
        <v>42</v>
      </c>
    </row>
    <row r="558" spans="1:10" s="67" customFormat="1" ht="12.75">
      <c r="A558" s="27" t="s">
        <v>646</v>
      </c>
      <c r="B558" s="100" t="s">
        <v>52</v>
      </c>
      <c r="C558" s="101" t="s">
        <v>675</v>
      </c>
      <c r="D558" s="13">
        <v>0.15006944444444445</v>
      </c>
      <c r="E558" s="102">
        <v>0.15006944444444445</v>
      </c>
      <c r="F558" s="103">
        <v>64.25</v>
      </c>
      <c r="G558" s="9"/>
      <c r="H558" s="90" t="s">
        <v>187</v>
      </c>
      <c r="I558" s="97" t="s">
        <v>45</v>
      </c>
      <c r="J558" s="97">
        <v>36</v>
      </c>
    </row>
    <row r="559" spans="1:10" s="67" customFormat="1" ht="12.75">
      <c r="A559" s="27" t="s">
        <v>646</v>
      </c>
      <c r="B559" s="100" t="s">
        <v>52</v>
      </c>
      <c r="C559" s="101" t="s">
        <v>286</v>
      </c>
      <c r="D559" s="13">
        <v>0.1453587962962963</v>
      </c>
      <c r="E559" s="102">
        <v>0.13788735416666667</v>
      </c>
      <c r="F559" s="103">
        <v>63.87</v>
      </c>
      <c r="G559" s="9"/>
      <c r="H559" s="90" t="s">
        <v>187</v>
      </c>
      <c r="I559" s="97" t="s">
        <v>16</v>
      </c>
      <c r="J559" s="97">
        <v>45</v>
      </c>
    </row>
    <row r="560" spans="1:10" s="67" customFormat="1" ht="12.75">
      <c r="A560" s="27" t="s">
        <v>646</v>
      </c>
      <c r="B560" s="100" t="s">
        <v>52</v>
      </c>
      <c r="C560" s="101" t="s">
        <v>270</v>
      </c>
      <c r="D560" s="13">
        <v>0.14006944444444444</v>
      </c>
      <c r="E560" s="102">
        <v>0.14006944444444444</v>
      </c>
      <c r="F560" s="103">
        <v>62.88</v>
      </c>
      <c r="G560" s="9"/>
      <c r="H560" s="90" t="s">
        <v>187</v>
      </c>
      <c r="I560" s="97" t="s">
        <v>16</v>
      </c>
      <c r="J560" s="97">
        <v>34</v>
      </c>
    </row>
    <row r="561" spans="1:10" s="67" customFormat="1" ht="12.75">
      <c r="A561" s="27" t="s">
        <v>646</v>
      </c>
      <c r="B561" s="100" t="s">
        <v>52</v>
      </c>
      <c r="C561" s="101" t="s">
        <v>507</v>
      </c>
      <c r="D561" s="13">
        <v>0.14461805555555554</v>
      </c>
      <c r="E561" s="102">
        <v>0.14461805555555554</v>
      </c>
      <c r="F561" s="103">
        <v>60.9</v>
      </c>
      <c r="G561" s="9"/>
      <c r="H561" s="90" t="s">
        <v>187</v>
      </c>
      <c r="I561" s="97" t="s">
        <v>16</v>
      </c>
      <c r="J561" s="97">
        <v>32</v>
      </c>
    </row>
    <row r="562" spans="1:10" s="67" customFormat="1" ht="12.75">
      <c r="A562" s="27" t="s">
        <v>646</v>
      </c>
      <c r="B562" s="100" t="s">
        <v>52</v>
      </c>
      <c r="C562" s="101" t="s">
        <v>621</v>
      </c>
      <c r="D562" s="13">
        <v>0.1453587962962963</v>
      </c>
      <c r="E562" s="102">
        <v>0.1453587962962963</v>
      </c>
      <c r="F562" s="103">
        <v>60.59</v>
      </c>
      <c r="G562" s="9"/>
      <c r="H562" s="90" t="s">
        <v>187</v>
      </c>
      <c r="I562" s="97" t="s">
        <v>16</v>
      </c>
      <c r="J562" s="97">
        <v>33</v>
      </c>
    </row>
    <row r="563" spans="1:10" s="67" customFormat="1" ht="12.75">
      <c r="A563" s="27" t="s">
        <v>646</v>
      </c>
      <c r="B563" s="100" t="s">
        <v>52</v>
      </c>
      <c r="C563" s="101" t="s">
        <v>574</v>
      </c>
      <c r="D563" s="13">
        <v>0.1519675925925926</v>
      </c>
      <c r="E563" s="102">
        <v>0.1483963541666667</v>
      </c>
      <c r="F563" s="103">
        <v>59.35</v>
      </c>
      <c r="G563" s="9"/>
      <c r="H563" s="90" t="s">
        <v>187</v>
      </c>
      <c r="I563" s="97" t="s">
        <v>16</v>
      </c>
      <c r="J563" s="97">
        <v>41</v>
      </c>
    </row>
    <row r="564" spans="1:10" s="67" customFormat="1" ht="12.75">
      <c r="A564" s="27" t="s">
        <v>646</v>
      </c>
      <c r="B564" s="100" t="s">
        <v>52</v>
      </c>
      <c r="C564" s="101" t="s">
        <v>676</v>
      </c>
      <c r="D564" s="13">
        <v>0.1508912037037037</v>
      </c>
      <c r="E564" s="102">
        <v>0.1508912037037037</v>
      </c>
      <c r="F564" s="103">
        <v>58.37</v>
      </c>
      <c r="G564" s="9"/>
      <c r="H564" s="90" t="s">
        <v>187</v>
      </c>
      <c r="I564" s="97" t="s">
        <v>16</v>
      </c>
      <c r="J564" s="97">
        <v>28</v>
      </c>
    </row>
    <row r="565" spans="1:10" s="67" customFormat="1" ht="12.75">
      <c r="A565" s="27" t="s">
        <v>646</v>
      </c>
      <c r="B565" s="100" t="s">
        <v>52</v>
      </c>
      <c r="C565" s="101" t="s">
        <v>289</v>
      </c>
      <c r="D565" s="13">
        <v>0.17591435185185186</v>
      </c>
      <c r="E565" s="102">
        <v>0.17591435185185186</v>
      </c>
      <c r="F565" s="103">
        <v>54.81</v>
      </c>
      <c r="G565" s="9"/>
      <c r="H565" s="90" t="s">
        <v>187</v>
      </c>
      <c r="I565" s="97" t="s">
        <v>45</v>
      </c>
      <c r="J565" s="97">
        <v>26</v>
      </c>
    </row>
    <row r="566" spans="1:10" s="67" customFormat="1" ht="12.75">
      <c r="A566" s="27" t="s">
        <v>646</v>
      </c>
      <c r="B566" s="100" t="s">
        <v>52</v>
      </c>
      <c r="C566" s="101" t="s">
        <v>677</v>
      </c>
      <c r="D566" s="13">
        <v>0.20627314814814815</v>
      </c>
      <c r="E566" s="102">
        <v>0.1760128773148148</v>
      </c>
      <c r="F566" s="103">
        <v>50.04</v>
      </c>
      <c r="G566" s="9"/>
      <c r="H566" s="90" t="s">
        <v>187</v>
      </c>
      <c r="I566" s="97" t="s">
        <v>16</v>
      </c>
      <c r="J566" s="97">
        <v>58</v>
      </c>
    </row>
    <row r="567" spans="1:10" s="67" customFormat="1" ht="12.75">
      <c r="A567" s="27" t="s">
        <v>646</v>
      </c>
      <c r="B567" s="100" t="s">
        <v>52</v>
      </c>
      <c r="C567" s="101" t="s">
        <v>678</v>
      </c>
      <c r="D567" s="13">
        <v>0.18243055555555554</v>
      </c>
      <c r="E567" s="102">
        <v>0.18193799305555552</v>
      </c>
      <c r="F567" s="103">
        <v>48.41</v>
      </c>
      <c r="G567" s="9"/>
      <c r="H567" s="90" t="s">
        <v>187</v>
      </c>
      <c r="I567" s="97" t="s">
        <v>16</v>
      </c>
      <c r="J567" s="97">
        <v>38</v>
      </c>
    </row>
    <row r="568" spans="1:10" s="67" customFormat="1" ht="12.75">
      <c r="A568" s="27" t="s">
        <v>646</v>
      </c>
      <c r="B568" s="100" t="s">
        <v>640</v>
      </c>
      <c r="C568" s="101" t="s">
        <v>679</v>
      </c>
      <c r="D568" s="13">
        <v>0.14877314814814815</v>
      </c>
      <c r="E568" s="102">
        <v>0.13364291898148148</v>
      </c>
      <c r="F568" s="103">
        <v>65.9</v>
      </c>
      <c r="G568" s="17">
        <v>235.4</v>
      </c>
      <c r="H568" s="90" t="s">
        <v>187</v>
      </c>
      <c r="I568" s="97" t="s">
        <v>16</v>
      </c>
      <c r="J568" s="97">
        <v>52</v>
      </c>
    </row>
    <row r="569" spans="1:10" s="67" customFormat="1" ht="12.75">
      <c r="A569" s="27" t="s">
        <v>646</v>
      </c>
      <c r="B569" s="100" t="s">
        <v>640</v>
      </c>
      <c r="C569" s="101" t="s">
        <v>680</v>
      </c>
      <c r="D569" s="13">
        <v>0.15666666666666665</v>
      </c>
      <c r="E569" s="102">
        <v>0.137287</v>
      </c>
      <c r="F569" s="103">
        <v>64.15</v>
      </c>
      <c r="G569" s="9"/>
      <c r="H569" s="90" t="s">
        <v>187</v>
      </c>
      <c r="I569" s="97" t="s">
        <v>16</v>
      </c>
      <c r="J569" s="97">
        <v>55</v>
      </c>
    </row>
    <row r="570" spans="1:10" s="67" customFormat="1" ht="12.75">
      <c r="A570" s="27" t="s">
        <v>646</v>
      </c>
      <c r="B570" s="100" t="s">
        <v>640</v>
      </c>
      <c r="C570" s="101" t="s">
        <v>681</v>
      </c>
      <c r="D570" s="13">
        <v>0.16523148148148148</v>
      </c>
      <c r="E570" s="102">
        <v>0.13846398148148148</v>
      </c>
      <c r="F570" s="103">
        <v>63.61</v>
      </c>
      <c r="G570" s="9"/>
      <c r="H570" s="90" t="s">
        <v>187</v>
      </c>
      <c r="I570" s="97" t="s">
        <v>16</v>
      </c>
      <c r="J570" s="97">
        <v>60</v>
      </c>
    </row>
    <row r="571" spans="1:10" s="67" customFormat="1" ht="12.75">
      <c r="A571" s="27" t="s">
        <v>646</v>
      </c>
      <c r="B571" s="100" t="s">
        <v>640</v>
      </c>
      <c r="C571" s="101" t="s">
        <v>682</v>
      </c>
      <c r="D571" s="13">
        <v>0.23703703703703705</v>
      </c>
      <c r="E571" s="102">
        <v>0.2309925925925926</v>
      </c>
      <c r="F571" s="103">
        <v>41.74</v>
      </c>
      <c r="G571" s="9"/>
      <c r="H571" s="90" t="s">
        <v>187</v>
      </c>
      <c r="I571" s="97" t="s">
        <v>45</v>
      </c>
      <c r="J571" s="97">
        <v>40</v>
      </c>
    </row>
    <row r="572" spans="1:10" s="67" customFormat="1" ht="12.75">
      <c r="A572" s="27" t="s">
        <v>646</v>
      </c>
      <c r="B572" s="100" t="s">
        <v>683</v>
      </c>
      <c r="C572" s="101" t="s">
        <v>684</v>
      </c>
      <c r="D572" s="13">
        <v>0.12569444444444444</v>
      </c>
      <c r="E572" s="102">
        <v>0.12569444444444444</v>
      </c>
      <c r="F572" s="103">
        <v>70.07</v>
      </c>
      <c r="G572" s="17">
        <v>217.49</v>
      </c>
      <c r="H572" s="90" t="s">
        <v>263</v>
      </c>
      <c r="I572" s="97" t="s">
        <v>16</v>
      </c>
      <c r="J572" s="97">
        <v>36</v>
      </c>
    </row>
    <row r="573" spans="1:10" s="67" customFormat="1" ht="12.75">
      <c r="A573" s="27" t="s">
        <v>646</v>
      </c>
      <c r="B573" s="100" t="s">
        <v>683</v>
      </c>
      <c r="C573" s="101" t="s">
        <v>576</v>
      </c>
      <c r="D573" s="13">
        <v>0.13233796296296296</v>
      </c>
      <c r="E573" s="102">
        <v>0.1264621574074074</v>
      </c>
      <c r="F573" s="103">
        <v>69.64</v>
      </c>
      <c r="G573"/>
      <c r="H573" s="90" t="s">
        <v>263</v>
      </c>
      <c r="I573" s="97" t="s">
        <v>16</v>
      </c>
      <c r="J573" s="97">
        <v>44</v>
      </c>
    </row>
    <row r="574" spans="1:10" s="67" customFormat="1" ht="12.75">
      <c r="A574" s="27" t="s">
        <v>646</v>
      </c>
      <c r="B574" s="100" t="s">
        <v>683</v>
      </c>
      <c r="C574" s="101" t="s">
        <v>685</v>
      </c>
      <c r="D574" s="13">
        <v>0.24159722222222224</v>
      </c>
      <c r="E574" s="102">
        <v>0.24159722222222224</v>
      </c>
      <c r="F574" s="103">
        <v>39.91</v>
      </c>
      <c r="G574"/>
      <c r="H574" s="90" t="s">
        <v>263</v>
      </c>
      <c r="I574" s="97" t="s">
        <v>45</v>
      </c>
      <c r="J574" s="97">
        <v>24</v>
      </c>
    </row>
    <row r="575" spans="1:10" s="67" customFormat="1" ht="12.75">
      <c r="A575" s="27" t="s">
        <v>646</v>
      </c>
      <c r="B575" s="100" t="s">
        <v>683</v>
      </c>
      <c r="C575" s="101" t="s">
        <v>686</v>
      </c>
      <c r="D575" s="13">
        <v>0.24159722222222224</v>
      </c>
      <c r="E575" s="102">
        <v>0.23256148611111113</v>
      </c>
      <c r="F575" s="103">
        <v>37.87</v>
      </c>
      <c r="G575"/>
      <c r="H575" s="90" t="s">
        <v>263</v>
      </c>
      <c r="I575" s="97" t="s">
        <v>16</v>
      </c>
      <c r="J575" s="97">
        <v>43</v>
      </c>
    </row>
    <row r="576" spans="1:10" s="67" customFormat="1" ht="12.75">
      <c r="A576" s="27"/>
      <c r="B576" s="92"/>
      <c r="C576" s="93"/>
      <c r="D576" s="13"/>
      <c r="E576" s="102"/>
      <c r="F576" s="103"/>
      <c r="G576"/>
      <c r="H576" s="90"/>
      <c r="I576" s="97"/>
      <c r="J576" s="97"/>
    </row>
    <row r="577" spans="3:10" s="67" customFormat="1" ht="11.25">
      <c r="C577" s="83"/>
      <c r="D577" s="84"/>
      <c r="E577" s="85"/>
      <c r="F577" s="86"/>
      <c r="G577" s="87"/>
      <c r="H577" s="88"/>
      <c r="I577" s="88"/>
      <c r="J577" s="88"/>
    </row>
    <row r="578" spans="1:10" s="67" customFormat="1" ht="12.75">
      <c r="A578" s="27" t="s">
        <v>687</v>
      </c>
      <c r="B578" s="104" t="s">
        <v>104</v>
      </c>
      <c r="C578" s="104" t="s">
        <v>688</v>
      </c>
      <c r="D578" s="105" t="s">
        <v>689</v>
      </c>
      <c r="E578" s="14">
        <v>0.11006531249999998</v>
      </c>
      <c r="F578" s="16">
        <v>80.02</v>
      </c>
      <c r="G578" s="106">
        <v>308.38</v>
      </c>
      <c r="H578" s="90" t="s">
        <v>187</v>
      </c>
      <c r="I578" s="107" t="s">
        <v>16</v>
      </c>
      <c r="J578" s="107">
        <v>53</v>
      </c>
    </row>
    <row r="579" spans="1:10" s="67" customFormat="1" ht="12.75">
      <c r="A579" s="27" t="s">
        <v>690</v>
      </c>
      <c r="B579" s="104" t="s">
        <v>104</v>
      </c>
      <c r="C579" s="104" t="s">
        <v>191</v>
      </c>
      <c r="D579" s="105" t="s">
        <v>691</v>
      </c>
      <c r="E579" s="102">
        <v>0.11443755787037038</v>
      </c>
      <c r="F579" s="103">
        <v>76.96</v>
      </c>
      <c r="G579" s="108"/>
      <c r="H579" s="90" t="s">
        <v>187</v>
      </c>
      <c r="I579" s="107" t="s">
        <v>16</v>
      </c>
      <c r="J579" s="107">
        <v>65</v>
      </c>
    </row>
    <row r="580" spans="1:10" s="67" customFormat="1" ht="12.75">
      <c r="A580" s="27" t="s">
        <v>690</v>
      </c>
      <c r="B580" s="104" t="s">
        <v>104</v>
      </c>
      <c r="C580" s="104" t="s">
        <v>364</v>
      </c>
      <c r="D580" s="105" t="s">
        <v>692</v>
      </c>
      <c r="E580" s="14">
        <v>0.11590277777777779</v>
      </c>
      <c r="F580" s="16">
        <v>75.99</v>
      </c>
      <c r="G580" s="108"/>
      <c r="H580" s="90" t="s">
        <v>187</v>
      </c>
      <c r="I580" s="107" t="s">
        <v>16</v>
      </c>
      <c r="J580" s="107">
        <v>28</v>
      </c>
    </row>
    <row r="581" spans="1:10" s="67" customFormat="1" ht="12.75">
      <c r="A581" s="27" t="s">
        <v>690</v>
      </c>
      <c r="B581" s="104" t="s">
        <v>104</v>
      </c>
      <c r="C581" s="104" t="s">
        <v>596</v>
      </c>
      <c r="D581" s="105" t="s">
        <v>693</v>
      </c>
      <c r="E581" s="14">
        <v>0.1278518113425926</v>
      </c>
      <c r="F581" s="16">
        <v>75.41</v>
      </c>
      <c r="G581" s="108"/>
      <c r="H581" s="90" t="s">
        <v>187</v>
      </c>
      <c r="I581" s="107" t="s">
        <v>45</v>
      </c>
      <c r="J581" s="107">
        <v>46</v>
      </c>
    </row>
    <row r="582" spans="1:10" s="67" customFormat="1" ht="12.75">
      <c r="A582" s="27" t="s">
        <v>690</v>
      </c>
      <c r="B582" s="104" t="s">
        <v>104</v>
      </c>
      <c r="C582" s="104" t="s">
        <v>193</v>
      </c>
      <c r="D582" s="105" t="s">
        <v>694</v>
      </c>
      <c r="E582" s="14">
        <v>0.12483166666666666</v>
      </c>
      <c r="F582" s="16">
        <v>70.55</v>
      </c>
      <c r="G582" s="108"/>
      <c r="H582" s="90" t="s">
        <v>187</v>
      </c>
      <c r="I582" s="107" t="s">
        <v>16</v>
      </c>
      <c r="J582" s="107">
        <v>39</v>
      </c>
    </row>
    <row r="583" spans="1:10" s="67" customFormat="1" ht="12.75">
      <c r="A583" s="27" t="s">
        <v>690</v>
      </c>
      <c r="B583" s="104" t="s">
        <v>104</v>
      </c>
      <c r="C583" s="104" t="s">
        <v>368</v>
      </c>
      <c r="D583" s="105" t="s">
        <v>695</v>
      </c>
      <c r="E583" s="102">
        <v>0.1367062326388889</v>
      </c>
      <c r="F583" s="103">
        <v>64.42</v>
      </c>
      <c r="G583" s="108"/>
      <c r="H583" s="90" t="s">
        <v>187</v>
      </c>
      <c r="I583" s="107" t="s">
        <v>16</v>
      </c>
      <c r="J583" s="107">
        <v>42</v>
      </c>
    </row>
    <row r="584" spans="1:10" s="67" customFormat="1" ht="12.75">
      <c r="A584" s="27" t="s">
        <v>690</v>
      </c>
      <c r="B584" s="104" t="s">
        <v>104</v>
      </c>
      <c r="C584" s="104" t="s">
        <v>696</v>
      </c>
      <c r="D584" s="105" t="s">
        <v>697</v>
      </c>
      <c r="E584" s="102">
        <v>0.13819085648148147</v>
      </c>
      <c r="F584" s="103">
        <v>63.73</v>
      </c>
      <c r="G584" s="108"/>
      <c r="H584" s="90" t="s">
        <v>187</v>
      </c>
      <c r="I584" s="107" t="s">
        <v>16</v>
      </c>
      <c r="J584" s="107">
        <v>40</v>
      </c>
    </row>
    <row r="585" spans="1:10" s="67" customFormat="1" ht="12.75">
      <c r="A585" s="27" t="s">
        <v>690</v>
      </c>
      <c r="B585" s="104" t="s">
        <v>104</v>
      </c>
      <c r="C585" s="104" t="s">
        <v>698</v>
      </c>
      <c r="D585" s="105" t="s">
        <v>699</v>
      </c>
      <c r="E585" s="102">
        <v>0.17861748148148146</v>
      </c>
      <c r="F585" s="103">
        <v>49.31</v>
      </c>
      <c r="G585" s="108"/>
      <c r="H585" s="90" t="s">
        <v>187</v>
      </c>
      <c r="I585" s="107" t="s">
        <v>16</v>
      </c>
      <c r="J585" s="107">
        <v>47</v>
      </c>
    </row>
    <row r="586" spans="1:10" s="67" customFormat="1" ht="12.75">
      <c r="A586" s="27" t="s">
        <v>690</v>
      </c>
      <c r="B586" s="104" t="s">
        <v>133</v>
      </c>
      <c r="C586" s="104" t="s">
        <v>664</v>
      </c>
      <c r="D586" s="105" t="s">
        <v>700</v>
      </c>
      <c r="E586" s="102">
        <v>0.11302083333333333</v>
      </c>
      <c r="F586" s="103">
        <v>77.93</v>
      </c>
      <c r="G586" s="106">
        <v>305.28</v>
      </c>
      <c r="H586" s="90" t="s">
        <v>263</v>
      </c>
      <c r="I586" s="107" t="s">
        <v>16</v>
      </c>
      <c r="J586" s="107">
        <v>41</v>
      </c>
    </row>
    <row r="587" spans="1:10" s="67" customFormat="1" ht="12.75">
      <c r="A587" s="27" t="s">
        <v>690</v>
      </c>
      <c r="B587" s="104" t="s">
        <v>133</v>
      </c>
      <c r="C587" s="104" t="s">
        <v>701</v>
      </c>
      <c r="D587" s="105" t="s">
        <v>702</v>
      </c>
      <c r="E587" s="102">
        <v>0.11394991319444445</v>
      </c>
      <c r="F587" s="103">
        <v>77.29</v>
      </c>
      <c r="G587" s="108"/>
      <c r="H587" s="90" t="s">
        <v>263</v>
      </c>
      <c r="I587" s="107" t="s">
        <v>16</v>
      </c>
      <c r="J587" s="107">
        <v>42</v>
      </c>
    </row>
    <row r="588" spans="1:10" s="67" customFormat="1" ht="12.75">
      <c r="A588" s="27" t="s">
        <v>690</v>
      </c>
      <c r="B588" s="104" t="s">
        <v>133</v>
      </c>
      <c r="C588" s="104" t="s">
        <v>661</v>
      </c>
      <c r="D588" s="105" t="s">
        <v>703</v>
      </c>
      <c r="E588" s="102">
        <v>0.11622503703703704</v>
      </c>
      <c r="F588" s="103">
        <v>75.78</v>
      </c>
      <c r="G588" s="108"/>
      <c r="H588" s="90" t="s">
        <v>263</v>
      </c>
      <c r="I588" s="107" t="s">
        <v>16</v>
      </c>
      <c r="J588" s="107">
        <v>43</v>
      </c>
    </row>
    <row r="589" spans="1:10" s="67" customFormat="1" ht="12.75">
      <c r="A589" s="27" t="s">
        <v>690</v>
      </c>
      <c r="B589" s="104" t="s">
        <v>133</v>
      </c>
      <c r="C589" s="104" t="s">
        <v>704</v>
      </c>
      <c r="D589" s="105" t="s">
        <v>705</v>
      </c>
      <c r="E589" s="102">
        <v>0.11856518518518519</v>
      </c>
      <c r="F589" s="103">
        <v>74.28</v>
      </c>
      <c r="G589" s="108"/>
      <c r="H589" s="90" t="s">
        <v>263</v>
      </c>
      <c r="I589" s="107" t="s">
        <v>16</v>
      </c>
      <c r="J589" s="107">
        <v>44</v>
      </c>
    </row>
    <row r="590" spans="1:10" s="67" customFormat="1" ht="12.75">
      <c r="A590" s="27" t="s">
        <v>690</v>
      </c>
      <c r="B590" s="104" t="s">
        <v>143</v>
      </c>
      <c r="C590" s="104" t="s">
        <v>232</v>
      </c>
      <c r="D590" s="105" t="s">
        <v>706</v>
      </c>
      <c r="E590" s="14">
        <v>0.11364244791666668</v>
      </c>
      <c r="F590" s="16">
        <v>77.5</v>
      </c>
      <c r="G590" s="106">
        <v>298.14</v>
      </c>
      <c r="H590" s="90" t="s">
        <v>187</v>
      </c>
      <c r="I590" s="107" t="s">
        <v>16</v>
      </c>
      <c r="J590" s="107">
        <v>41</v>
      </c>
    </row>
    <row r="591" spans="1:10" s="67" customFormat="1" ht="12.75">
      <c r="A591" s="27" t="s">
        <v>690</v>
      </c>
      <c r="B591" s="104" t="s">
        <v>143</v>
      </c>
      <c r="C591" s="104" t="s">
        <v>707</v>
      </c>
      <c r="D591" s="105" t="s">
        <v>708</v>
      </c>
      <c r="E591" s="14">
        <v>0.11392361111111111</v>
      </c>
      <c r="F591" s="16">
        <v>77.31</v>
      </c>
      <c r="G591" s="108"/>
      <c r="H591" s="90" t="s">
        <v>187</v>
      </c>
      <c r="I591" s="107" t="s">
        <v>16</v>
      </c>
      <c r="J591" s="107">
        <v>34</v>
      </c>
    </row>
    <row r="592" spans="1:10" s="67" customFormat="1" ht="12.75">
      <c r="A592" s="27" t="s">
        <v>690</v>
      </c>
      <c r="B592" s="104" t="s">
        <v>143</v>
      </c>
      <c r="C592" s="104" t="s">
        <v>709</v>
      </c>
      <c r="D592" s="105" t="s">
        <v>710</v>
      </c>
      <c r="E592" s="14">
        <v>0.1143287037037037</v>
      </c>
      <c r="F592" s="16">
        <v>77.03</v>
      </c>
      <c r="G592" s="108"/>
      <c r="H592" s="90" t="s">
        <v>187</v>
      </c>
      <c r="I592" s="107" t="s">
        <v>16</v>
      </c>
      <c r="J592" s="107">
        <v>27</v>
      </c>
    </row>
    <row r="593" spans="1:10" s="67" customFormat="1" ht="12.75">
      <c r="A593" s="27" t="s">
        <v>690</v>
      </c>
      <c r="B593" s="104" t="s">
        <v>143</v>
      </c>
      <c r="C593" s="104" t="s">
        <v>711</v>
      </c>
      <c r="D593" s="105" t="s">
        <v>712</v>
      </c>
      <c r="E593" s="102">
        <v>0.14542259259259258</v>
      </c>
      <c r="F593" s="103">
        <v>66.3</v>
      </c>
      <c r="G593" s="108"/>
      <c r="H593" s="90" t="s">
        <v>187</v>
      </c>
      <c r="I593" s="107" t="s">
        <v>45</v>
      </c>
      <c r="J593" s="107">
        <v>54</v>
      </c>
    </row>
    <row r="594" spans="1:10" s="67" customFormat="1" ht="12.75">
      <c r="A594" s="27" t="s">
        <v>690</v>
      </c>
      <c r="B594" s="104" t="s">
        <v>143</v>
      </c>
      <c r="C594" s="104" t="s">
        <v>713</v>
      </c>
      <c r="D594" s="105" t="s">
        <v>714</v>
      </c>
      <c r="E594" s="102">
        <v>0.1329567361111111</v>
      </c>
      <c r="F594" s="103">
        <v>66.24</v>
      </c>
      <c r="G594" s="108"/>
      <c r="H594" s="90" t="s">
        <v>187</v>
      </c>
      <c r="I594" s="107" t="s">
        <v>16</v>
      </c>
      <c r="J594" s="107">
        <v>57</v>
      </c>
    </row>
    <row r="595" spans="1:10" s="67" customFormat="1" ht="12.75">
      <c r="A595" s="27" t="s">
        <v>690</v>
      </c>
      <c r="B595" s="104" t="s">
        <v>143</v>
      </c>
      <c r="C595" s="104" t="s">
        <v>230</v>
      </c>
      <c r="D595" s="105" t="s">
        <v>715</v>
      </c>
      <c r="E595" s="102">
        <v>0.1351296886574074</v>
      </c>
      <c r="F595" s="103">
        <v>65.18</v>
      </c>
      <c r="G595" s="108"/>
      <c r="H595" s="90" t="s">
        <v>187</v>
      </c>
      <c r="I595" s="107" t="s">
        <v>16</v>
      </c>
      <c r="J595" s="107">
        <v>52</v>
      </c>
    </row>
    <row r="596" spans="1:10" s="67" customFormat="1" ht="12.75">
      <c r="A596" s="27" t="s">
        <v>690</v>
      </c>
      <c r="B596" s="104" t="s">
        <v>143</v>
      </c>
      <c r="C596" s="104" t="s">
        <v>716</v>
      </c>
      <c r="D596" s="105" t="s">
        <v>717</v>
      </c>
      <c r="E596" s="102">
        <v>0.17944028819444444</v>
      </c>
      <c r="F596" s="103">
        <v>53.73</v>
      </c>
      <c r="G596" s="108"/>
      <c r="H596" s="90" t="s">
        <v>187</v>
      </c>
      <c r="I596" s="107" t="s">
        <v>45</v>
      </c>
      <c r="J596" s="107">
        <v>39</v>
      </c>
    </row>
    <row r="597" spans="1:10" s="67" customFormat="1" ht="12.75">
      <c r="A597" s="27" t="s">
        <v>690</v>
      </c>
      <c r="B597" s="104" t="s">
        <v>143</v>
      </c>
      <c r="C597" s="104" t="s">
        <v>668</v>
      </c>
      <c r="D597" s="105" t="s">
        <v>718</v>
      </c>
      <c r="E597" s="102">
        <v>0.17029785416666668</v>
      </c>
      <c r="F597" s="103">
        <v>51.72</v>
      </c>
      <c r="G597" s="108"/>
      <c r="H597" s="90" t="s">
        <v>187</v>
      </c>
      <c r="I597" s="107" t="s">
        <v>16</v>
      </c>
      <c r="J597" s="107">
        <v>45</v>
      </c>
    </row>
    <row r="598" spans="1:10" s="67" customFormat="1" ht="12.75">
      <c r="A598" s="27" t="s">
        <v>690</v>
      </c>
      <c r="B598" s="104" t="s">
        <v>143</v>
      </c>
      <c r="C598" s="104" t="s">
        <v>667</v>
      </c>
      <c r="D598" s="105" t="s">
        <v>719</v>
      </c>
      <c r="E598" s="102">
        <v>0.1752452777777778</v>
      </c>
      <c r="F598" s="103">
        <v>50.26</v>
      </c>
      <c r="G598" s="108"/>
      <c r="H598" s="90" t="s">
        <v>187</v>
      </c>
      <c r="I598" s="107" t="s">
        <v>16</v>
      </c>
      <c r="J598" s="107">
        <v>50</v>
      </c>
    </row>
    <row r="599" spans="1:10" s="67" customFormat="1" ht="12.75">
      <c r="A599" s="27" t="s">
        <v>690</v>
      </c>
      <c r="B599" s="104" t="s">
        <v>143</v>
      </c>
      <c r="C599" s="104" t="s">
        <v>720</v>
      </c>
      <c r="D599" s="105" t="s">
        <v>721</v>
      </c>
      <c r="E599" s="102">
        <v>0.211566375</v>
      </c>
      <c r="F599" s="103">
        <v>45.57</v>
      </c>
      <c r="G599" s="108"/>
      <c r="H599" s="90" t="s">
        <v>187</v>
      </c>
      <c r="I599" s="107" t="s">
        <v>45</v>
      </c>
      <c r="J599" s="107">
        <v>45</v>
      </c>
    </row>
    <row r="600" spans="1:10" s="67" customFormat="1" ht="12.75">
      <c r="A600" s="27" t="s">
        <v>690</v>
      </c>
      <c r="B600" s="104" t="s">
        <v>13</v>
      </c>
      <c r="C600" s="104" t="s">
        <v>722</v>
      </c>
      <c r="D600" s="105" t="s">
        <v>723</v>
      </c>
      <c r="E600" s="14">
        <v>0.1215625</v>
      </c>
      <c r="F600" s="16">
        <v>72.45</v>
      </c>
      <c r="G600" s="106">
        <v>283.32</v>
      </c>
      <c r="H600" s="90" t="s">
        <v>187</v>
      </c>
      <c r="I600" s="107" t="s">
        <v>16</v>
      </c>
      <c r="J600" s="107">
        <v>32</v>
      </c>
    </row>
    <row r="601" spans="1:10" s="67" customFormat="1" ht="12.75">
      <c r="A601" s="27" t="s">
        <v>690</v>
      </c>
      <c r="B601" s="104" t="s">
        <v>13</v>
      </c>
      <c r="C601" s="104" t="s">
        <v>452</v>
      </c>
      <c r="D601" s="105" t="s">
        <v>724</v>
      </c>
      <c r="E601" s="14">
        <v>0.12440496296296295</v>
      </c>
      <c r="F601" s="16">
        <v>70.79</v>
      </c>
      <c r="G601" s="108"/>
      <c r="H601" s="90" t="s">
        <v>187</v>
      </c>
      <c r="I601" s="107" t="s">
        <v>16</v>
      </c>
      <c r="J601" s="107">
        <v>44</v>
      </c>
    </row>
    <row r="602" spans="1:10" s="67" customFormat="1" ht="12.75">
      <c r="A602" s="27" t="s">
        <v>690</v>
      </c>
      <c r="B602" s="104" t="s">
        <v>13</v>
      </c>
      <c r="C602" s="104" t="s">
        <v>725</v>
      </c>
      <c r="D602" s="105" t="s">
        <v>726</v>
      </c>
      <c r="E602" s="14">
        <v>0.1251465162037037</v>
      </c>
      <c r="F602" s="16">
        <v>70.38</v>
      </c>
      <c r="G602" s="108"/>
      <c r="H602" s="90" t="s">
        <v>187</v>
      </c>
      <c r="I602" s="107" t="s">
        <v>16</v>
      </c>
      <c r="J602" s="107">
        <v>50</v>
      </c>
    </row>
    <row r="603" spans="1:10" s="67" customFormat="1" ht="12.75">
      <c r="A603" s="27" t="s">
        <v>690</v>
      </c>
      <c r="B603" s="104" t="s">
        <v>13</v>
      </c>
      <c r="C603" s="104" t="s">
        <v>653</v>
      </c>
      <c r="D603" s="105" t="s">
        <v>727</v>
      </c>
      <c r="E603" s="14">
        <v>0.1263592951388889</v>
      </c>
      <c r="F603" s="16">
        <v>69.7</v>
      </c>
      <c r="G603" s="108"/>
      <c r="H603" s="90" t="s">
        <v>187</v>
      </c>
      <c r="I603" s="107" t="s">
        <v>16</v>
      </c>
      <c r="J603" s="107">
        <v>38</v>
      </c>
    </row>
    <row r="604" spans="1:10" s="67" customFormat="1" ht="12.75">
      <c r="A604" s="27" t="s">
        <v>690</v>
      </c>
      <c r="B604" s="104" t="s">
        <v>13</v>
      </c>
      <c r="C604" s="104" t="s">
        <v>222</v>
      </c>
      <c r="D604" s="105" t="s">
        <v>728</v>
      </c>
      <c r="E604" s="14">
        <v>0.12666337962962965</v>
      </c>
      <c r="F604" s="16">
        <v>69.53</v>
      </c>
      <c r="G604" s="108"/>
      <c r="H604" s="90" t="s">
        <v>187</v>
      </c>
      <c r="I604" s="107" t="s">
        <v>16</v>
      </c>
      <c r="J604" s="107">
        <v>42</v>
      </c>
    </row>
    <row r="605" spans="1:10" s="67" customFormat="1" ht="12.75">
      <c r="A605" s="27" t="s">
        <v>690</v>
      </c>
      <c r="B605" s="104" t="s">
        <v>13</v>
      </c>
      <c r="C605" s="104" t="s">
        <v>729</v>
      </c>
      <c r="D605" s="105" t="s">
        <v>730</v>
      </c>
      <c r="E605" s="14">
        <v>0.1308564814814815</v>
      </c>
      <c r="F605" s="16">
        <v>67.3</v>
      </c>
      <c r="G605" s="108"/>
      <c r="H605" s="90" t="s">
        <v>187</v>
      </c>
      <c r="I605" s="107" t="s">
        <v>16</v>
      </c>
      <c r="J605" s="107">
        <v>32</v>
      </c>
    </row>
    <row r="606" spans="1:10" s="67" customFormat="1" ht="12.75">
      <c r="A606" s="27" t="s">
        <v>690</v>
      </c>
      <c r="B606" s="104" t="s">
        <v>13</v>
      </c>
      <c r="C606" s="104" t="s">
        <v>334</v>
      </c>
      <c r="D606" s="105" t="s">
        <v>731</v>
      </c>
      <c r="E606" s="14">
        <v>0.13144675925925928</v>
      </c>
      <c r="F606" s="16">
        <v>67</v>
      </c>
      <c r="G606" s="108"/>
      <c r="H606" s="90" t="s">
        <v>187</v>
      </c>
      <c r="I606" s="107" t="s">
        <v>16</v>
      </c>
      <c r="J606" s="107">
        <v>28</v>
      </c>
    </row>
    <row r="607" spans="1:10" s="67" customFormat="1" ht="12.75">
      <c r="A607" s="27" t="s">
        <v>690</v>
      </c>
      <c r="B607" s="104" t="s">
        <v>13</v>
      </c>
      <c r="C607" s="104" t="s">
        <v>732</v>
      </c>
      <c r="D607" s="105" t="s">
        <v>733</v>
      </c>
      <c r="E607" s="102">
        <v>0.1491550925925926</v>
      </c>
      <c r="F607" s="103">
        <v>64.64</v>
      </c>
      <c r="G607" s="108"/>
      <c r="H607" s="90" t="s">
        <v>187</v>
      </c>
      <c r="I607" s="107" t="s">
        <v>45</v>
      </c>
      <c r="J607" s="107">
        <v>34</v>
      </c>
    </row>
    <row r="608" spans="1:10" s="67" customFormat="1" ht="12.75">
      <c r="A608" s="27" t="s">
        <v>690</v>
      </c>
      <c r="B608" s="104" t="s">
        <v>13</v>
      </c>
      <c r="C608" s="104" t="s">
        <v>559</v>
      </c>
      <c r="D608" s="105" t="s">
        <v>734</v>
      </c>
      <c r="E608" s="14">
        <v>0.1362861238425926</v>
      </c>
      <c r="F608" s="16">
        <v>64.62</v>
      </c>
      <c r="G608" s="108"/>
      <c r="H608" s="90" t="s">
        <v>187</v>
      </c>
      <c r="I608" s="107" t="s">
        <v>16</v>
      </c>
      <c r="J608" s="107">
        <v>38</v>
      </c>
    </row>
    <row r="609" spans="1:10" s="67" customFormat="1" ht="12.75">
      <c r="A609" s="27" t="s">
        <v>690</v>
      </c>
      <c r="B609" s="104" t="s">
        <v>13</v>
      </c>
      <c r="C609" s="104" t="s">
        <v>735</v>
      </c>
      <c r="D609" s="105" t="s">
        <v>736</v>
      </c>
      <c r="E609" s="102">
        <v>0.1367894375</v>
      </c>
      <c r="F609" s="103">
        <v>64.38</v>
      </c>
      <c r="G609" s="108"/>
      <c r="H609" s="90" t="s">
        <v>187</v>
      </c>
      <c r="I609" s="107" t="s">
        <v>16</v>
      </c>
      <c r="J609" s="107">
        <v>45</v>
      </c>
    </row>
    <row r="610" spans="1:10" s="67" customFormat="1" ht="12.75">
      <c r="A610" s="27" t="s">
        <v>690</v>
      </c>
      <c r="B610" s="104" t="s">
        <v>13</v>
      </c>
      <c r="C610" s="104" t="s">
        <v>456</v>
      </c>
      <c r="D610" s="105" t="s">
        <v>737</v>
      </c>
      <c r="E610" s="102">
        <v>0.1382674074074074</v>
      </c>
      <c r="F610" s="103">
        <v>63.7</v>
      </c>
      <c r="G610" s="108"/>
      <c r="H610" s="90" t="s">
        <v>187</v>
      </c>
      <c r="I610" s="107" t="s">
        <v>16</v>
      </c>
      <c r="J610" s="107">
        <v>47</v>
      </c>
    </row>
    <row r="611" spans="1:10" s="67" customFormat="1" ht="12.75">
      <c r="A611" s="27" t="s">
        <v>690</v>
      </c>
      <c r="B611" s="104" t="s">
        <v>13</v>
      </c>
      <c r="C611" s="104" t="s">
        <v>738</v>
      </c>
      <c r="D611" s="105" t="s">
        <v>739</v>
      </c>
      <c r="E611" s="102">
        <v>0.1402763287037037</v>
      </c>
      <c r="F611" s="103">
        <v>62.78</v>
      </c>
      <c r="G611" s="108"/>
      <c r="H611" s="90" t="s">
        <v>187</v>
      </c>
      <c r="I611" s="107" t="s">
        <v>16</v>
      </c>
      <c r="J611" s="107">
        <v>44</v>
      </c>
    </row>
    <row r="612" spans="1:10" s="67" customFormat="1" ht="12.75">
      <c r="A612" s="27" t="s">
        <v>690</v>
      </c>
      <c r="B612" s="104" t="s">
        <v>13</v>
      </c>
      <c r="C612" s="104" t="s">
        <v>594</v>
      </c>
      <c r="D612" s="105" t="s">
        <v>740</v>
      </c>
      <c r="E612" s="102">
        <v>0.14186130787037035</v>
      </c>
      <c r="F612" s="103">
        <v>62.08</v>
      </c>
      <c r="G612" s="108"/>
      <c r="H612" s="90" t="s">
        <v>187</v>
      </c>
      <c r="I612" s="107" t="s">
        <v>16</v>
      </c>
      <c r="J612" s="107">
        <v>38</v>
      </c>
    </row>
    <row r="613" spans="1:10" s="67" customFormat="1" ht="12.75">
      <c r="A613" s="27" t="s">
        <v>690</v>
      </c>
      <c r="B613" s="104" t="s">
        <v>13</v>
      </c>
      <c r="C613" s="104" t="s">
        <v>358</v>
      </c>
      <c r="D613" s="105" t="s">
        <v>741</v>
      </c>
      <c r="E613" s="102">
        <v>0.14373842592592592</v>
      </c>
      <c r="F613" s="103">
        <v>61.27</v>
      </c>
      <c r="G613" s="108"/>
      <c r="H613" s="90" t="s">
        <v>187</v>
      </c>
      <c r="I613" s="107" t="s">
        <v>16</v>
      </c>
      <c r="J613" s="107">
        <v>24</v>
      </c>
    </row>
    <row r="614" spans="1:10" s="67" customFormat="1" ht="12.75">
      <c r="A614" s="27" t="s">
        <v>690</v>
      </c>
      <c r="B614" s="104" t="s">
        <v>13</v>
      </c>
      <c r="C614" s="104" t="s">
        <v>742</v>
      </c>
      <c r="D614" s="105" t="s">
        <v>743</v>
      </c>
      <c r="E614" s="102">
        <v>0.16125</v>
      </c>
      <c r="F614" s="103">
        <v>59.79</v>
      </c>
      <c r="G614" s="108"/>
      <c r="H614" s="90" t="s">
        <v>187</v>
      </c>
      <c r="I614" s="107" t="s">
        <v>45</v>
      </c>
      <c r="J614" s="107">
        <v>27</v>
      </c>
    </row>
    <row r="615" spans="1:10" s="67" customFormat="1" ht="12.75">
      <c r="A615" s="27" t="s">
        <v>690</v>
      </c>
      <c r="B615" s="104" t="s">
        <v>52</v>
      </c>
      <c r="C615" s="104" t="s">
        <v>674</v>
      </c>
      <c r="D615" s="105" t="s">
        <v>744</v>
      </c>
      <c r="E615" s="14">
        <v>0.1275704224537037</v>
      </c>
      <c r="F615" s="16">
        <v>69.04</v>
      </c>
      <c r="G615" s="106">
        <v>255.2</v>
      </c>
      <c r="H615" s="90" t="s">
        <v>187</v>
      </c>
      <c r="I615" s="107" t="s">
        <v>16</v>
      </c>
      <c r="J615" s="107">
        <v>40</v>
      </c>
    </row>
    <row r="616" spans="1:10" s="67" customFormat="1" ht="12.75">
      <c r="A616" s="27" t="s">
        <v>690</v>
      </c>
      <c r="B616" s="104" t="s">
        <v>52</v>
      </c>
      <c r="C616" s="104" t="s">
        <v>745</v>
      </c>
      <c r="D616" s="105" t="s">
        <v>746</v>
      </c>
      <c r="E616" s="14">
        <v>0.13005787037037037</v>
      </c>
      <c r="F616" s="16">
        <v>67.72</v>
      </c>
      <c r="G616" s="108"/>
      <c r="H616" s="90" t="s">
        <v>187</v>
      </c>
      <c r="I616" s="107" t="s">
        <v>16</v>
      </c>
      <c r="J616" s="107">
        <v>23</v>
      </c>
    </row>
    <row r="617" spans="1:10" s="67" customFormat="1" ht="12.75">
      <c r="A617" s="27" t="s">
        <v>690</v>
      </c>
      <c r="B617" s="104" t="s">
        <v>52</v>
      </c>
      <c r="C617" s="104" t="s">
        <v>270</v>
      </c>
      <c r="D617" s="105" t="s">
        <v>747</v>
      </c>
      <c r="E617" s="14">
        <v>0.1375347222222222</v>
      </c>
      <c r="F617" s="16">
        <v>64.04</v>
      </c>
      <c r="G617" s="108"/>
      <c r="H617" s="90" t="s">
        <v>187</v>
      </c>
      <c r="I617" s="107" t="s">
        <v>16</v>
      </c>
      <c r="J617" s="107">
        <v>32</v>
      </c>
    </row>
    <row r="618" spans="1:10" s="67" customFormat="1" ht="12.75">
      <c r="A618" s="27" t="s">
        <v>690</v>
      </c>
      <c r="B618" s="104" t="s">
        <v>52</v>
      </c>
      <c r="C618" s="104" t="s">
        <v>621</v>
      </c>
      <c r="D618" s="105" t="s">
        <v>748</v>
      </c>
      <c r="E618" s="102">
        <v>0.16189814814814815</v>
      </c>
      <c r="F618" s="103">
        <v>54.4</v>
      </c>
      <c r="G618" s="108"/>
      <c r="H618" s="90" t="s">
        <v>187</v>
      </c>
      <c r="I618" s="107" t="s">
        <v>16</v>
      </c>
      <c r="J618" s="107">
        <v>31</v>
      </c>
    </row>
    <row r="619" spans="1:10" s="67" customFormat="1" ht="12.75">
      <c r="A619" s="27" t="s">
        <v>690</v>
      </c>
      <c r="B619" s="104" t="s">
        <v>52</v>
      </c>
      <c r="C619" s="104" t="s">
        <v>749</v>
      </c>
      <c r="D619" s="105" t="s">
        <v>750</v>
      </c>
      <c r="E619" s="102">
        <v>0.16625</v>
      </c>
      <c r="F619" s="103">
        <v>52.97</v>
      </c>
      <c r="G619" s="108"/>
      <c r="H619" s="90" t="s">
        <v>187</v>
      </c>
      <c r="I619" s="107" t="s">
        <v>16</v>
      </c>
      <c r="J619" s="107">
        <v>28</v>
      </c>
    </row>
    <row r="620" spans="1:10" s="67" customFormat="1" ht="12.75">
      <c r="A620" s="27" t="s">
        <v>690</v>
      </c>
      <c r="B620" s="104" t="s">
        <v>52</v>
      </c>
      <c r="C620" s="104" t="s">
        <v>678</v>
      </c>
      <c r="D620" s="105" t="s">
        <v>751</v>
      </c>
      <c r="E620" s="102">
        <v>0.1753935185185185</v>
      </c>
      <c r="F620" s="103">
        <v>50.21</v>
      </c>
      <c r="G620" s="108"/>
      <c r="H620" s="90" t="s">
        <v>187</v>
      </c>
      <c r="I620" s="107" t="s">
        <v>16</v>
      </c>
      <c r="J620" s="107">
        <v>36</v>
      </c>
    </row>
    <row r="621" spans="1:10" s="67" customFormat="1" ht="12.75">
      <c r="A621" s="27" t="s">
        <v>690</v>
      </c>
      <c r="B621" s="104" t="s">
        <v>52</v>
      </c>
      <c r="C621" s="104" t="s">
        <v>574</v>
      </c>
      <c r="D621" s="105" t="s">
        <v>752</v>
      </c>
      <c r="E621" s="102">
        <v>0.18267377777777777</v>
      </c>
      <c r="F621" s="103">
        <v>48.21</v>
      </c>
      <c r="G621" s="108"/>
      <c r="H621" s="90" t="s">
        <v>187</v>
      </c>
      <c r="I621" s="107" t="s">
        <v>16</v>
      </c>
      <c r="J621" s="107">
        <v>39</v>
      </c>
    </row>
    <row r="622" spans="1:10" s="67" customFormat="1" ht="12.75">
      <c r="A622" s="27"/>
      <c r="B622" s="104"/>
      <c r="C622" s="104"/>
      <c r="D622" s="105"/>
      <c r="E622" s="102"/>
      <c r="F622" s="103"/>
      <c r="G622" s="108"/>
      <c r="H622" s="90"/>
      <c r="I622" s="107"/>
      <c r="J622" s="107"/>
    </row>
    <row r="623" spans="3:10" s="67" customFormat="1" ht="11.25">
      <c r="C623" s="83"/>
      <c r="D623" s="84"/>
      <c r="E623" s="85"/>
      <c r="F623" s="86"/>
      <c r="G623" s="87"/>
      <c r="H623" s="88"/>
      <c r="I623" s="88"/>
      <c r="J623" s="88"/>
    </row>
    <row r="624" spans="1:10" s="67" customFormat="1" ht="12.75">
      <c r="A624" s="27" t="s">
        <v>753</v>
      </c>
      <c r="B624" s="104" t="s">
        <v>133</v>
      </c>
      <c r="C624" s="104" t="s">
        <v>662</v>
      </c>
      <c r="D624" s="109">
        <v>0.10748842592592593</v>
      </c>
      <c r="E624" s="102">
        <v>0.10748842592592593</v>
      </c>
      <c r="F624" s="103">
        <v>81.94</v>
      </c>
      <c r="G624" s="108">
        <v>312.46</v>
      </c>
      <c r="H624" s="90" t="s">
        <v>263</v>
      </c>
      <c r="I624" s="107" t="s">
        <v>16</v>
      </c>
      <c r="J624" s="107">
        <v>33</v>
      </c>
    </row>
    <row r="625" spans="1:10" s="67" customFormat="1" ht="12.75">
      <c r="A625" s="27" t="s">
        <v>754</v>
      </c>
      <c r="B625" s="104" t="s">
        <v>133</v>
      </c>
      <c r="C625" s="104" t="s">
        <v>755</v>
      </c>
      <c r="D625" s="109">
        <v>0.11664351851851852</v>
      </c>
      <c r="E625" s="102">
        <v>0.1114645462962963</v>
      </c>
      <c r="F625" s="103">
        <v>79.01</v>
      </c>
      <c r="G625" s="108"/>
      <c r="H625" s="90" t="s">
        <v>263</v>
      </c>
      <c r="I625" s="107" t="s">
        <v>16</v>
      </c>
      <c r="J625" s="107">
        <v>44</v>
      </c>
    </row>
    <row r="626" spans="1:10" s="67" customFormat="1" ht="12.75">
      <c r="A626" s="27" t="s">
        <v>754</v>
      </c>
      <c r="B626" s="104" t="s">
        <v>133</v>
      </c>
      <c r="C626" s="104" t="s">
        <v>664</v>
      </c>
      <c r="D626" s="109">
        <v>0.11612268518518519</v>
      </c>
      <c r="E626" s="102">
        <v>0.11420666087962963</v>
      </c>
      <c r="F626" s="103">
        <v>77.12</v>
      </c>
      <c r="G626" s="108"/>
      <c r="H626" s="90" t="s">
        <v>263</v>
      </c>
      <c r="I626" s="107" t="s">
        <v>16</v>
      </c>
      <c r="J626" s="107">
        <v>40</v>
      </c>
    </row>
    <row r="627" spans="1:10" s="67" customFormat="1" ht="12.75">
      <c r="A627" s="27" t="s">
        <v>754</v>
      </c>
      <c r="B627" s="104" t="s">
        <v>133</v>
      </c>
      <c r="C627" s="104" t="s">
        <v>704</v>
      </c>
      <c r="D627" s="109">
        <v>0.12298611111111112</v>
      </c>
      <c r="E627" s="102">
        <v>0.11838643055555556</v>
      </c>
      <c r="F627" s="103">
        <v>74.39</v>
      </c>
      <c r="G627" s="108"/>
      <c r="H627" s="90" t="s">
        <v>263</v>
      </c>
      <c r="I627" s="107" t="s">
        <v>16</v>
      </c>
      <c r="J627" s="107">
        <v>43</v>
      </c>
    </row>
    <row r="628" spans="1:10" s="67" customFormat="1" ht="12.75">
      <c r="A628" s="27" t="s">
        <v>754</v>
      </c>
      <c r="B628" s="104" t="s">
        <v>133</v>
      </c>
      <c r="C628" s="104" t="s">
        <v>661</v>
      </c>
      <c r="D628" s="109">
        <v>0.12274305555555555</v>
      </c>
      <c r="E628" s="102">
        <v>0.11899939236111111</v>
      </c>
      <c r="F628" s="103">
        <v>74.01</v>
      </c>
      <c r="G628" s="108"/>
      <c r="H628" s="90" t="s">
        <v>263</v>
      </c>
      <c r="I628" s="107" t="s">
        <v>16</v>
      </c>
      <c r="J628" s="107">
        <v>42</v>
      </c>
    </row>
    <row r="629" spans="1:10" s="67" customFormat="1" ht="12.75">
      <c r="A629" s="27" t="s">
        <v>754</v>
      </c>
      <c r="B629" s="104" t="s">
        <v>13</v>
      </c>
      <c r="C629" s="104" t="s">
        <v>756</v>
      </c>
      <c r="D629" s="109">
        <v>0.12172453703703703</v>
      </c>
      <c r="E629" s="102">
        <v>0.10845656249999999</v>
      </c>
      <c r="F629" s="103">
        <v>81.21</v>
      </c>
      <c r="G629" s="108">
        <v>312.09</v>
      </c>
      <c r="H629" s="90" t="s">
        <v>187</v>
      </c>
      <c r="I629" s="107" t="s">
        <v>16</v>
      </c>
      <c r="J629" s="107">
        <v>53</v>
      </c>
    </row>
    <row r="630" spans="1:10" s="67" customFormat="1" ht="12.75">
      <c r="A630" s="27" t="s">
        <v>754</v>
      </c>
      <c r="B630" s="104" t="s">
        <v>13</v>
      </c>
      <c r="C630" s="104" t="s">
        <v>757</v>
      </c>
      <c r="D630" s="109">
        <v>0.11116898148148148</v>
      </c>
      <c r="E630" s="102">
        <v>0.11116898148148148</v>
      </c>
      <c r="F630" s="103">
        <v>79.22</v>
      </c>
      <c r="G630" s="108"/>
      <c r="H630" s="90" t="s">
        <v>187</v>
      </c>
      <c r="I630" s="107" t="s">
        <v>16</v>
      </c>
      <c r="J630" s="107">
        <v>30</v>
      </c>
    </row>
    <row r="631" spans="1:10" s="67" customFormat="1" ht="12.75">
      <c r="A631" s="27" t="s">
        <v>754</v>
      </c>
      <c r="B631" s="104" t="s">
        <v>13</v>
      </c>
      <c r="C631" s="104" t="s">
        <v>758</v>
      </c>
      <c r="D631" s="109">
        <v>0.11333333333333333</v>
      </c>
      <c r="E631" s="102">
        <v>0.11333333333333333</v>
      </c>
      <c r="F631" s="103">
        <v>77.71</v>
      </c>
      <c r="G631" s="108"/>
      <c r="H631" s="90" t="s">
        <v>187</v>
      </c>
      <c r="I631" s="107" t="s">
        <v>16</v>
      </c>
      <c r="J631" s="107">
        <v>30</v>
      </c>
    </row>
    <row r="632" spans="1:10" s="67" customFormat="1" ht="12.75">
      <c r="A632" s="27" t="s">
        <v>754</v>
      </c>
      <c r="B632" s="104" t="s">
        <v>13</v>
      </c>
      <c r="C632" s="104" t="s">
        <v>652</v>
      </c>
      <c r="D632" s="109">
        <v>0.12196759259259259</v>
      </c>
      <c r="E632" s="102">
        <v>0.11910135416666666</v>
      </c>
      <c r="F632" s="103">
        <v>73.95</v>
      </c>
      <c r="G632" s="108"/>
      <c r="H632" s="90" t="s">
        <v>187</v>
      </c>
      <c r="I632" s="107" t="s">
        <v>16</v>
      </c>
      <c r="J632" s="107">
        <v>41</v>
      </c>
    </row>
    <row r="633" spans="1:10" s="67" customFormat="1" ht="12.75">
      <c r="A633" s="27" t="s">
        <v>754</v>
      </c>
      <c r="B633" s="104" t="s">
        <v>13</v>
      </c>
      <c r="C633" s="104" t="s">
        <v>759</v>
      </c>
      <c r="D633" s="109">
        <v>0.12143518518518519</v>
      </c>
      <c r="E633" s="102">
        <v>0.12143518518518519</v>
      </c>
      <c r="F633" s="103">
        <v>72.53</v>
      </c>
      <c r="G633" s="108"/>
      <c r="H633" s="90" t="s">
        <v>187</v>
      </c>
      <c r="I633" s="107" t="s">
        <v>16</v>
      </c>
      <c r="J633" s="107">
        <v>33</v>
      </c>
    </row>
    <row r="634" spans="1:10" s="67" customFormat="1" ht="12.75">
      <c r="A634" s="27" t="s">
        <v>754</v>
      </c>
      <c r="B634" s="104" t="s">
        <v>13</v>
      </c>
      <c r="C634" s="104" t="s">
        <v>722</v>
      </c>
      <c r="D634" s="109">
        <v>0.12159722222222222</v>
      </c>
      <c r="E634" s="102">
        <v>0.12159722222222222</v>
      </c>
      <c r="F634" s="103">
        <v>72.43</v>
      </c>
      <c r="G634" s="108"/>
      <c r="H634" s="90" t="s">
        <v>187</v>
      </c>
      <c r="I634" s="107" t="s">
        <v>16</v>
      </c>
      <c r="J634" s="107">
        <v>31</v>
      </c>
    </row>
    <row r="635" spans="1:10" s="67" customFormat="1" ht="12.75">
      <c r="A635" s="27" t="s">
        <v>754</v>
      </c>
      <c r="B635" s="104" t="s">
        <v>13</v>
      </c>
      <c r="C635" s="104" t="s">
        <v>222</v>
      </c>
      <c r="D635" s="109">
        <v>0.12636574074074075</v>
      </c>
      <c r="E635" s="102">
        <v>0.12339614583333335</v>
      </c>
      <c r="F635" s="103">
        <v>71.37</v>
      </c>
      <c r="G635" s="108"/>
      <c r="H635" s="90" t="s">
        <v>187</v>
      </c>
      <c r="I635" s="107" t="s">
        <v>16</v>
      </c>
      <c r="J635" s="107">
        <v>41</v>
      </c>
    </row>
    <row r="636" spans="1:10" s="67" customFormat="1" ht="12.75">
      <c r="A636" s="27" t="s">
        <v>754</v>
      </c>
      <c r="B636" s="104" t="s">
        <v>13</v>
      </c>
      <c r="C636" s="104" t="s">
        <v>452</v>
      </c>
      <c r="D636" s="109">
        <v>0.12964120370370372</v>
      </c>
      <c r="E636" s="102">
        <v>0.1247926226851852</v>
      </c>
      <c r="F636" s="103">
        <v>70.58</v>
      </c>
      <c r="G636" s="108"/>
      <c r="H636" s="90" t="s">
        <v>187</v>
      </c>
      <c r="I636" s="107" t="s">
        <v>16</v>
      </c>
      <c r="J636" s="107">
        <v>43</v>
      </c>
    </row>
    <row r="637" spans="1:10" s="67" customFormat="1" ht="12.75">
      <c r="A637" s="27" t="s">
        <v>754</v>
      </c>
      <c r="B637" s="104" t="s">
        <v>13</v>
      </c>
      <c r="C637" s="104" t="s">
        <v>760</v>
      </c>
      <c r="D637" s="109">
        <v>0.12487268518518518</v>
      </c>
      <c r="E637" s="102">
        <v>0.12487268518518518</v>
      </c>
      <c r="F637" s="103">
        <v>70.53</v>
      </c>
      <c r="G637" s="108"/>
      <c r="H637" s="90" t="s">
        <v>187</v>
      </c>
      <c r="I637" s="107" t="s">
        <v>16</v>
      </c>
      <c r="J637" s="107">
        <v>24</v>
      </c>
    </row>
    <row r="638" spans="1:10" s="67" customFormat="1" ht="12.75">
      <c r="A638" s="27" t="s">
        <v>754</v>
      </c>
      <c r="B638" s="104" t="s">
        <v>13</v>
      </c>
      <c r="C638" s="104" t="s">
        <v>725</v>
      </c>
      <c r="D638" s="109">
        <v>0.1386574074074074</v>
      </c>
      <c r="E638" s="102">
        <v>0.12757868055555555</v>
      </c>
      <c r="F638" s="103">
        <v>69.03</v>
      </c>
      <c r="G638" s="108"/>
      <c r="H638" s="90" t="s">
        <v>187</v>
      </c>
      <c r="I638" s="107" t="s">
        <v>16</v>
      </c>
      <c r="J638" s="107">
        <v>49</v>
      </c>
    </row>
    <row r="639" spans="1:10" s="67" customFormat="1" ht="12.75">
      <c r="A639" s="27" t="s">
        <v>754</v>
      </c>
      <c r="B639" s="104" t="s">
        <v>13</v>
      </c>
      <c r="C639" s="104" t="s">
        <v>559</v>
      </c>
      <c r="D639" s="109">
        <v>0.12818287037037038</v>
      </c>
      <c r="E639" s="102">
        <v>0.12818287037037038</v>
      </c>
      <c r="F639" s="103">
        <v>68.71</v>
      </c>
      <c r="G639" s="108"/>
      <c r="H639" s="90" t="s">
        <v>187</v>
      </c>
      <c r="I639" s="107" t="s">
        <v>16</v>
      </c>
      <c r="J639" s="107">
        <v>36</v>
      </c>
    </row>
    <row r="640" spans="1:10" s="67" customFormat="1" ht="12.75">
      <c r="A640" s="27" t="s">
        <v>754</v>
      </c>
      <c r="B640" s="104" t="s">
        <v>13</v>
      </c>
      <c r="C640" s="104" t="s">
        <v>458</v>
      </c>
      <c r="D640" s="109">
        <v>0.1310763888888889</v>
      </c>
      <c r="E640" s="102">
        <v>0.12891362847222224</v>
      </c>
      <c r="F640" s="103">
        <v>68.32</v>
      </c>
      <c r="G640" s="108"/>
      <c r="H640" s="90" t="s">
        <v>187</v>
      </c>
      <c r="I640" s="107" t="s">
        <v>16</v>
      </c>
      <c r="J640" s="107">
        <v>40</v>
      </c>
    </row>
    <row r="641" spans="1:10" s="67" customFormat="1" ht="12.75">
      <c r="A641" s="27" t="s">
        <v>754</v>
      </c>
      <c r="B641" s="104" t="s">
        <v>13</v>
      </c>
      <c r="C641" s="104" t="s">
        <v>761</v>
      </c>
      <c r="D641" s="109">
        <v>0.15144675925925927</v>
      </c>
      <c r="E641" s="102">
        <v>0.1292295196759259</v>
      </c>
      <c r="F641" s="103">
        <v>68.15</v>
      </c>
      <c r="G641" s="108"/>
      <c r="H641" s="90" t="s">
        <v>187</v>
      </c>
      <c r="I641" s="107" t="s">
        <v>16</v>
      </c>
      <c r="J641" s="107">
        <v>58</v>
      </c>
    </row>
    <row r="642" spans="1:10" s="67" customFormat="1" ht="12.75">
      <c r="A642" s="27" t="s">
        <v>754</v>
      </c>
      <c r="B642" s="104" t="s">
        <v>13</v>
      </c>
      <c r="C642" s="104" t="s">
        <v>651</v>
      </c>
      <c r="D642" s="109">
        <v>0.15528935185185186</v>
      </c>
      <c r="E642" s="102">
        <v>0.13132820486111113</v>
      </c>
      <c r="F642" s="103">
        <v>67.06</v>
      </c>
      <c r="G642" s="108"/>
      <c r="H642" s="90" t="s">
        <v>187</v>
      </c>
      <c r="I642" s="107" t="s">
        <v>16</v>
      </c>
      <c r="J642" s="107">
        <v>59</v>
      </c>
    </row>
    <row r="643" spans="1:10" s="67" customFormat="1" ht="12.75">
      <c r="A643" s="27" t="s">
        <v>754</v>
      </c>
      <c r="B643" s="104" t="s">
        <v>13</v>
      </c>
      <c r="C643" s="104" t="s">
        <v>456</v>
      </c>
      <c r="D643" s="109">
        <v>0.13956018518518518</v>
      </c>
      <c r="E643" s="102">
        <v>0.13139591435185186</v>
      </c>
      <c r="F643" s="103">
        <v>67.03</v>
      </c>
      <c r="G643" s="108"/>
      <c r="H643" s="90" t="s">
        <v>187</v>
      </c>
      <c r="I643" s="107" t="s">
        <v>16</v>
      </c>
      <c r="J643" s="107">
        <v>46</v>
      </c>
    </row>
    <row r="644" spans="1:10" s="67" customFormat="1" ht="12.75">
      <c r="A644" s="27" t="s">
        <v>754</v>
      </c>
      <c r="B644" s="104" t="s">
        <v>13</v>
      </c>
      <c r="C644" s="104" t="s">
        <v>460</v>
      </c>
      <c r="D644" s="109">
        <v>0.1412152777777778</v>
      </c>
      <c r="E644" s="102">
        <v>0.13093480555555556</v>
      </c>
      <c r="F644" s="103">
        <v>67.26</v>
      </c>
      <c r="G644" s="108"/>
      <c r="H644" s="90" t="s">
        <v>187</v>
      </c>
      <c r="I644" s="107" t="s">
        <v>16</v>
      </c>
      <c r="J644" s="107">
        <v>48</v>
      </c>
    </row>
    <row r="645" spans="1:10" s="67" customFormat="1" ht="12.75">
      <c r="A645" s="27" t="s">
        <v>754</v>
      </c>
      <c r="B645" s="104" t="s">
        <v>13</v>
      </c>
      <c r="C645" s="104" t="s">
        <v>594</v>
      </c>
      <c r="D645" s="109">
        <v>0.13400462962962964</v>
      </c>
      <c r="E645" s="102">
        <v>0.13400462962962964</v>
      </c>
      <c r="F645" s="103">
        <v>65.72</v>
      </c>
      <c r="G645" s="108"/>
      <c r="H645" s="90" t="s">
        <v>187</v>
      </c>
      <c r="I645" s="107" t="s">
        <v>16</v>
      </c>
      <c r="J645" s="107">
        <v>37</v>
      </c>
    </row>
    <row r="646" spans="1:10" s="67" customFormat="1" ht="12.75">
      <c r="A646" s="27" t="s">
        <v>754</v>
      </c>
      <c r="B646" s="104" t="s">
        <v>13</v>
      </c>
      <c r="C646" s="104" t="s">
        <v>762</v>
      </c>
      <c r="D646" s="109">
        <v>0.13511574074074073</v>
      </c>
      <c r="E646" s="102">
        <v>0.13511574074074073</v>
      </c>
      <c r="F646" s="103">
        <v>65.18</v>
      </c>
      <c r="G646" s="108"/>
      <c r="H646" s="90" t="s">
        <v>187</v>
      </c>
      <c r="I646" s="107" t="s">
        <v>16</v>
      </c>
      <c r="J646" s="107">
        <v>35</v>
      </c>
    </row>
    <row r="647" spans="1:10" s="67" customFormat="1" ht="12.75">
      <c r="A647" s="27" t="s">
        <v>754</v>
      </c>
      <c r="B647" s="104" t="s">
        <v>13</v>
      </c>
      <c r="C647" s="104" t="s">
        <v>742</v>
      </c>
      <c r="D647" s="109">
        <v>0.16061342592592592</v>
      </c>
      <c r="E647" s="102">
        <v>0.16061342592592592</v>
      </c>
      <c r="F647" s="103">
        <v>60.03</v>
      </c>
      <c r="G647" s="108"/>
      <c r="H647" s="90" t="s">
        <v>187</v>
      </c>
      <c r="I647" s="107" t="s">
        <v>45</v>
      </c>
      <c r="J647" s="107">
        <v>26</v>
      </c>
    </row>
    <row r="648" spans="1:10" s="67" customFormat="1" ht="12.75">
      <c r="A648" s="27" t="s">
        <v>754</v>
      </c>
      <c r="B648" s="104" t="s">
        <v>13</v>
      </c>
      <c r="C648" s="104" t="s">
        <v>763</v>
      </c>
      <c r="D648" s="109">
        <v>0.1486574074074074</v>
      </c>
      <c r="E648" s="102">
        <v>0.1486574074074074</v>
      </c>
      <c r="F648" s="103">
        <v>59.24</v>
      </c>
      <c r="G648" s="108"/>
      <c r="H648" s="90" t="s">
        <v>187</v>
      </c>
      <c r="I648" s="107" t="s">
        <v>16</v>
      </c>
      <c r="J648" s="107">
        <v>24</v>
      </c>
    </row>
    <row r="649" spans="1:10" s="67" customFormat="1" ht="12.75">
      <c r="A649" s="27" t="s">
        <v>754</v>
      </c>
      <c r="B649" s="104" t="s">
        <v>13</v>
      </c>
      <c r="C649" s="104" t="s">
        <v>764</v>
      </c>
      <c r="D649" s="109">
        <v>0.1639699074074074</v>
      </c>
      <c r="E649" s="102">
        <v>0.1639699074074074</v>
      </c>
      <c r="F649" s="103">
        <v>53.71</v>
      </c>
      <c r="G649" s="108"/>
      <c r="H649" s="90" t="s">
        <v>187</v>
      </c>
      <c r="I649" s="107" t="s">
        <v>16</v>
      </c>
      <c r="J649" s="107">
        <v>30</v>
      </c>
    </row>
    <row r="650" spans="1:10" s="67" customFormat="1" ht="12.75">
      <c r="A650" s="27" t="s">
        <v>754</v>
      </c>
      <c r="B650" s="104" t="s">
        <v>13</v>
      </c>
      <c r="C650" s="104" t="s">
        <v>765</v>
      </c>
      <c r="D650" s="109">
        <v>0.18466435185185184</v>
      </c>
      <c r="E650" s="102">
        <v>0.18466435185185184</v>
      </c>
      <c r="F650" s="103">
        <v>52.21</v>
      </c>
      <c r="G650" s="108"/>
      <c r="H650" s="90" t="s">
        <v>187</v>
      </c>
      <c r="I650" s="107" t="s">
        <v>45</v>
      </c>
      <c r="J650" s="107">
        <v>26</v>
      </c>
    </row>
    <row r="651" spans="1:10" s="67" customFormat="1" ht="12.75">
      <c r="A651" s="27" t="s">
        <v>754</v>
      </c>
      <c r="B651" s="104" t="s">
        <v>104</v>
      </c>
      <c r="C651" s="104" t="s">
        <v>553</v>
      </c>
      <c r="D651" s="109">
        <v>0.13835648148148147</v>
      </c>
      <c r="E651" s="102">
        <v>0.12382905092592592</v>
      </c>
      <c r="F651" s="103">
        <v>77.86</v>
      </c>
      <c r="G651" s="108">
        <v>308.46</v>
      </c>
      <c r="H651" s="90" t="s">
        <v>187</v>
      </c>
      <c r="I651" s="107" t="s">
        <v>45</v>
      </c>
      <c r="J651" s="107">
        <v>50</v>
      </c>
    </row>
    <row r="652" spans="1:10" s="67" customFormat="1" ht="12.75">
      <c r="A652" s="27" t="s">
        <v>754</v>
      </c>
      <c r="B652" s="104" t="s">
        <v>104</v>
      </c>
      <c r="C652" s="104" t="s">
        <v>688</v>
      </c>
      <c r="D652" s="109">
        <v>0.1260763888888889</v>
      </c>
      <c r="E652" s="102">
        <v>0.1132544201388889</v>
      </c>
      <c r="F652" s="103">
        <v>77.77</v>
      </c>
      <c r="G652" s="108"/>
      <c r="H652" s="90" t="s">
        <v>187</v>
      </c>
      <c r="I652" s="107" t="s">
        <v>16</v>
      </c>
      <c r="J652" s="107">
        <v>52</v>
      </c>
    </row>
    <row r="653" spans="1:10" s="67" customFormat="1" ht="12.75">
      <c r="A653" s="27" t="s">
        <v>754</v>
      </c>
      <c r="B653" s="104" t="s">
        <v>104</v>
      </c>
      <c r="C653" s="104" t="s">
        <v>766</v>
      </c>
      <c r="D653" s="109">
        <v>0.1291087962962963</v>
      </c>
      <c r="E653" s="102">
        <v>0.11503593749999999</v>
      </c>
      <c r="F653" s="103">
        <v>76.56</v>
      </c>
      <c r="G653" s="108"/>
      <c r="H653" s="90" t="s">
        <v>187</v>
      </c>
      <c r="I653" s="107" t="s">
        <v>16</v>
      </c>
      <c r="J653" s="107">
        <v>53</v>
      </c>
    </row>
    <row r="654" spans="1:10" s="67" customFormat="1" ht="12.75">
      <c r="A654" s="27" t="s">
        <v>754</v>
      </c>
      <c r="B654" s="104" t="s">
        <v>104</v>
      </c>
      <c r="C654" s="104" t="s">
        <v>596</v>
      </c>
      <c r="D654" s="109">
        <v>0.13519675925925925</v>
      </c>
      <c r="E654" s="102">
        <v>0.12642248958333333</v>
      </c>
      <c r="F654" s="103">
        <v>76.27</v>
      </c>
      <c r="G654" s="108"/>
      <c r="H654" s="90" t="s">
        <v>187</v>
      </c>
      <c r="I654" s="107" t="s">
        <v>45</v>
      </c>
      <c r="J654" s="107">
        <v>45</v>
      </c>
    </row>
    <row r="655" spans="1:10" s="67" customFormat="1" ht="12.75">
      <c r="A655" s="27" t="s">
        <v>754</v>
      </c>
      <c r="B655" s="104" t="s">
        <v>104</v>
      </c>
      <c r="C655" s="104" t="s">
        <v>191</v>
      </c>
      <c r="D655" s="109">
        <v>0.14487268518518517</v>
      </c>
      <c r="E655" s="102">
        <v>0.11670943518518517</v>
      </c>
      <c r="F655" s="103">
        <v>75.46</v>
      </c>
      <c r="G655" s="108"/>
      <c r="H655" s="90" t="s">
        <v>187</v>
      </c>
      <c r="I655" s="107" t="s">
        <v>16</v>
      </c>
      <c r="J655" s="107">
        <v>64</v>
      </c>
    </row>
    <row r="656" spans="1:10" s="67" customFormat="1" ht="12.75">
      <c r="A656" s="27" t="s">
        <v>754</v>
      </c>
      <c r="B656" s="104" t="s">
        <v>104</v>
      </c>
      <c r="C656" s="104" t="s">
        <v>599</v>
      </c>
      <c r="D656" s="109">
        <v>0.13060185185185186</v>
      </c>
      <c r="E656" s="102">
        <v>0.13060185185185186</v>
      </c>
      <c r="F656" s="103">
        <v>73.83</v>
      </c>
      <c r="G656" s="108"/>
      <c r="H656" s="90" t="s">
        <v>187</v>
      </c>
      <c r="I656" s="107" t="s">
        <v>45</v>
      </c>
      <c r="J656" s="107">
        <v>34</v>
      </c>
    </row>
    <row r="657" spans="1:10" s="67" customFormat="1" ht="12.75">
      <c r="A657" s="27" t="s">
        <v>754</v>
      </c>
      <c r="B657" s="104" t="s">
        <v>104</v>
      </c>
      <c r="C657" s="104" t="s">
        <v>368</v>
      </c>
      <c r="D657" s="109">
        <v>0.1275925925925926</v>
      </c>
      <c r="E657" s="102">
        <v>0.12459416666666667</v>
      </c>
      <c r="F657" s="103">
        <v>70.69</v>
      </c>
      <c r="G657" s="108"/>
      <c r="H657" s="90" t="s">
        <v>187</v>
      </c>
      <c r="I657" s="107" t="s">
        <v>16</v>
      </c>
      <c r="J657" s="107">
        <v>41</v>
      </c>
    </row>
    <row r="658" spans="1:10" s="67" customFormat="1" ht="12.75">
      <c r="A658" s="27" t="s">
        <v>754</v>
      </c>
      <c r="B658" s="104" t="s">
        <v>104</v>
      </c>
      <c r="C658" s="104" t="s">
        <v>767</v>
      </c>
      <c r="D658" s="109">
        <v>0.13368055555555555</v>
      </c>
      <c r="E658" s="102">
        <v>0.12586024305555554</v>
      </c>
      <c r="F658" s="103">
        <v>69.98</v>
      </c>
      <c r="G658" s="108"/>
      <c r="H658" s="90" t="s">
        <v>187</v>
      </c>
      <c r="I658" s="107" t="s">
        <v>16</v>
      </c>
      <c r="J658" s="107">
        <v>46</v>
      </c>
    </row>
    <row r="659" spans="1:10" s="67" customFormat="1" ht="12.75">
      <c r="A659" s="27" t="s">
        <v>754</v>
      </c>
      <c r="B659" s="104" t="s">
        <v>104</v>
      </c>
      <c r="C659" s="104" t="s">
        <v>768</v>
      </c>
      <c r="D659" s="109">
        <v>0.1316550925925926</v>
      </c>
      <c r="E659" s="102">
        <v>0.12948278356481482</v>
      </c>
      <c r="F659" s="103">
        <v>68.02</v>
      </c>
      <c r="G659" s="108"/>
      <c r="H659" s="90" t="s">
        <v>187</v>
      </c>
      <c r="I659" s="107" t="s">
        <v>16</v>
      </c>
      <c r="J659" s="107">
        <v>40</v>
      </c>
    </row>
    <row r="660" spans="1:10" s="67" customFormat="1" ht="12.75">
      <c r="A660" s="27" t="s">
        <v>754</v>
      </c>
      <c r="B660" s="104" t="s">
        <v>104</v>
      </c>
      <c r="C660" s="104" t="s">
        <v>769</v>
      </c>
      <c r="D660" s="109">
        <v>0.1555439814814815</v>
      </c>
      <c r="E660" s="102">
        <v>0.1453402962962963</v>
      </c>
      <c r="F660" s="103">
        <v>60.6</v>
      </c>
      <c r="G660" s="108"/>
      <c r="H660" s="90" t="s">
        <v>187</v>
      </c>
      <c r="I660" s="107" t="s">
        <v>16</v>
      </c>
      <c r="J660" s="107">
        <v>47</v>
      </c>
    </row>
    <row r="661" spans="1:10" s="67" customFormat="1" ht="12.75">
      <c r="A661" s="27" t="s">
        <v>754</v>
      </c>
      <c r="B661" s="104" t="s">
        <v>143</v>
      </c>
      <c r="C661" s="104" t="s">
        <v>713</v>
      </c>
      <c r="D661" s="109">
        <v>0.1375462962962963</v>
      </c>
      <c r="E661" s="102">
        <v>0.11947271296296298</v>
      </c>
      <c r="F661" s="103">
        <v>73.72</v>
      </c>
      <c r="G661" s="108">
        <v>289.74</v>
      </c>
      <c r="H661" s="90" t="s">
        <v>187</v>
      </c>
      <c r="I661" s="107" t="s">
        <v>16</v>
      </c>
      <c r="J661" s="107">
        <v>56</v>
      </c>
    </row>
    <row r="662" spans="1:10" s="67" customFormat="1" ht="12.75">
      <c r="A662" s="27" t="s">
        <v>754</v>
      </c>
      <c r="B662" s="104" t="s">
        <v>143</v>
      </c>
      <c r="C662" s="104" t="s">
        <v>232</v>
      </c>
      <c r="D662" s="109">
        <v>0.12189814814814814</v>
      </c>
      <c r="E662" s="102">
        <v>0.11988682870370371</v>
      </c>
      <c r="F662" s="103">
        <v>73.46</v>
      </c>
      <c r="G662" s="108"/>
      <c r="H662" s="90" t="s">
        <v>187</v>
      </c>
      <c r="I662" s="107" t="s">
        <v>16</v>
      </c>
      <c r="J662" s="107">
        <v>40</v>
      </c>
    </row>
    <row r="663" spans="1:10" s="67" customFormat="1" ht="12.75">
      <c r="A663" s="27" t="s">
        <v>754</v>
      </c>
      <c r="B663" s="104" t="s">
        <v>143</v>
      </c>
      <c r="C663" s="104" t="s">
        <v>707</v>
      </c>
      <c r="D663" s="109">
        <v>0.12089120370370371</v>
      </c>
      <c r="E663" s="102">
        <v>0.12089120370370371</v>
      </c>
      <c r="F663" s="103">
        <v>72.85</v>
      </c>
      <c r="G663" s="108"/>
      <c r="H663" s="90" t="s">
        <v>187</v>
      </c>
      <c r="I663" s="107" t="s">
        <v>16</v>
      </c>
      <c r="J663" s="107">
        <v>33</v>
      </c>
    </row>
    <row r="664" spans="1:10" s="67" customFormat="1" ht="12.75">
      <c r="A664" s="27" t="s">
        <v>754</v>
      </c>
      <c r="B664" s="104" t="s">
        <v>143</v>
      </c>
      <c r="C664" s="104" t="s">
        <v>770</v>
      </c>
      <c r="D664" s="109">
        <v>0.1552662037037037</v>
      </c>
      <c r="E664" s="102">
        <v>0.1263401099537037</v>
      </c>
      <c r="F664" s="103">
        <v>69.71</v>
      </c>
      <c r="G664" s="108"/>
      <c r="H664" s="90" t="s">
        <v>187</v>
      </c>
      <c r="I664" s="107" t="s">
        <v>16</v>
      </c>
      <c r="J664" s="107">
        <v>63</v>
      </c>
    </row>
    <row r="665" spans="1:10" s="67" customFormat="1" ht="12.75">
      <c r="A665" s="27" t="s">
        <v>754</v>
      </c>
      <c r="B665" s="104" t="s">
        <v>143</v>
      </c>
      <c r="C665" s="104" t="s">
        <v>607</v>
      </c>
      <c r="D665" s="109">
        <v>0.15916666666666668</v>
      </c>
      <c r="E665" s="102">
        <v>0.13852275</v>
      </c>
      <c r="F665" s="103">
        <v>69.6</v>
      </c>
      <c r="G665" s="108"/>
      <c r="H665" s="90" t="s">
        <v>187</v>
      </c>
      <c r="I665" s="107" t="s">
        <v>45</v>
      </c>
      <c r="J665" s="107">
        <v>53</v>
      </c>
    </row>
    <row r="666" spans="1:10" s="67" customFormat="1" ht="12.75">
      <c r="A666" s="27" t="s">
        <v>754</v>
      </c>
      <c r="B666" s="104" t="s">
        <v>143</v>
      </c>
      <c r="C666" s="104" t="s">
        <v>771</v>
      </c>
      <c r="D666" s="109">
        <v>0.14679398148148148</v>
      </c>
      <c r="E666" s="102">
        <v>0.1307934375</v>
      </c>
      <c r="F666" s="103">
        <v>67.34</v>
      </c>
      <c r="G666" s="108"/>
      <c r="H666" s="90" t="s">
        <v>187</v>
      </c>
      <c r="I666" s="107" t="s">
        <v>16</v>
      </c>
      <c r="J666" s="107">
        <v>53</v>
      </c>
    </row>
    <row r="667" spans="1:10" s="67" customFormat="1" ht="12.75">
      <c r="A667" s="27" t="s">
        <v>754</v>
      </c>
      <c r="B667" s="104" t="s">
        <v>143</v>
      </c>
      <c r="C667" s="104" t="s">
        <v>772</v>
      </c>
      <c r="D667" s="109">
        <v>0.1464699074074074</v>
      </c>
      <c r="E667" s="102">
        <v>0.1464699074074074</v>
      </c>
      <c r="F667" s="103">
        <v>60.13</v>
      </c>
      <c r="G667" s="108"/>
      <c r="H667" s="90" t="s">
        <v>187</v>
      </c>
      <c r="I667" s="107" t="s">
        <v>16</v>
      </c>
      <c r="J667" s="107">
        <v>37</v>
      </c>
    </row>
    <row r="668" spans="1:10" s="67" customFormat="1" ht="12.75">
      <c r="A668" s="27" t="s">
        <v>754</v>
      </c>
      <c r="B668" s="104" t="s">
        <v>143</v>
      </c>
      <c r="C668" s="104" t="s">
        <v>773</v>
      </c>
      <c r="D668" s="109">
        <v>0.18813657407407408</v>
      </c>
      <c r="E668" s="102">
        <v>0.1668395138888889</v>
      </c>
      <c r="F668" s="103">
        <v>57.79</v>
      </c>
      <c r="G668" s="108"/>
      <c r="H668" s="90" t="s">
        <v>187</v>
      </c>
      <c r="I668" s="107" t="s">
        <v>45</v>
      </c>
      <c r="J668" s="107">
        <v>51</v>
      </c>
    </row>
    <row r="669" spans="1:10" s="67" customFormat="1" ht="12.75">
      <c r="A669" s="27" t="s">
        <v>754</v>
      </c>
      <c r="B669" s="104" t="s">
        <v>143</v>
      </c>
      <c r="C669" s="104" t="s">
        <v>711</v>
      </c>
      <c r="D669" s="109">
        <v>0.19371527777777778</v>
      </c>
      <c r="E669" s="102">
        <v>0.16859040625</v>
      </c>
      <c r="F669" s="103">
        <v>57.19</v>
      </c>
      <c r="G669" s="108"/>
      <c r="H669" s="90" t="s">
        <v>187</v>
      </c>
      <c r="I669" s="107" t="s">
        <v>45</v>
      </c>
      <c r="J669" s="107">
        <v>53</v>
      </c>
    </row>
    <row r="670" spans="1:10" s="67" customFormat="1" ht="12.75">
      <c r="A670" s="27" t="s">
        <v>754</v>
      </c>
      <c r="B670" s="104" t="s">
        <v>143</v>
      </c>
      <c r="C670" s="104" t="s">
        <v>774</v>
      </c>
      <c r="D670" s="109">
        <v>0.1842824074074074</v>
      </c>
      <c r="E670" s="102">
        <v>0.17377831018518516</v>
      </c>
      <c r="F670" s="103">
        <v>55.48</v>
      </c>
      <c r="G670" s="108"/>
      <c r="H670" s="90" t="s">
        <v>187</v>
      </c>
      <c r="I670" s="107" t="s">
        <v>45</v>
      </c>
      <c r="J670" s="107">
        <v>44</v>
      </c>
    </row>
    <row r="671" spans="1:10" s="67" customFormat="1" ht="12.75">
      <c r="A671" s="27" t="s">
        <v>754</v>
      </c>
      <c r="B671" s="104" t="s">
        <v>143</v>
      </c>
      <c r="C671" s="104" t="s">
        <v>668</v>
      </c>
      <c r="D671" s="109">
        <v>0.16988425925925926</v>
      </c>
      <c r="E671" s="102">
        <v>0.16234139814814816</v>
      </c>
      <c r="F671" s="103">
        <v>54.25</v>
      </c>
      <c r="G671" s="108"/>
      <c r="H671" s="90" t="s">
        <v>187</v>
      </c>
      <c r="I671" s="107" t="s">
        <v>16</v>
      </c>
      <c r="J671" s="107">
        <v>44</v>
      </c>
    </row>
    <row r="672" spans="1:10" s="67" customFormat="1" ht="12.75">
      <c r="A672" s="27" t="s">
        <v>754</v>
      </c>
      <c r="B672" s="104" t="s">
        <v>143</v>
      </c>
      <c r="C672" s="104" t="s">
        <v>775</v>
      </c>
      <c r="D672" s="109">
        <v>0.16368055555555555</v>
      </c>
      <c r="E672" s="102">
        <v>0.16368055555555555</v>
      </c>
      <c r="F672" s="103">
        <v>53.81</v>
      </c>
      <c r="G672" s="108"/>
      <c r="H672" s="90" t="s">
        <v>187</v>
      </c>
      <c r="I672" s="107" t="s">
        <v>16</v>
      </c>
      <c r="J672" s="107">
        <v>29</v>
      </c>
    </row>
    <row r="673" spans="1:10" s="67" customFormat="1" ht="12.75">
      <c r="A673" s="27" t="s">
        <v>754</v>
      </c>
      <c r="B673" s="104" t="s">
        <v>776</v>
      </c>
      <c r="C673" s="104" t="s">
        <v>229</v>
      </c>
      <c r="D673" s="109">
        <v>0.12719907407407408</v>
      </c>
      <c r="E673" s="102">
        <v>0.10659282407407407</v>
      </c>
      <c r="F673" s="103">
        <v>82.63</v>
      </c>
      <c r="G673" s="108">
        <v>289.04</v>
      </c>
      <c r="H673" s="90" t="s">
        <v>187</v>
      </c>
      <c r="I673" s="107" t="s">
        <v>16</v>
      </c>
      <c r="J673" s="107">
        <v>60</v>
      </c>
    </row>
    <row r="674" spans="1:10" s="67" customFormat="1" ht="12.75">
      <c r="A674" s="27" t="s">
        <v>754</v>
      </c>
      <c r="B674" s="104" t="s">
        <v>776</v>
      </c>
      <c r="C674" s="104" t="s">
        <v>777</v>
      </c>
      <c r="D674" s="109">
        <v>0.14359953703703704</v>
      </c>
      <c r="E674" s="102">
        <v>0.12378280092592593</v>
      </c>
      <c r="F674" s="103">
        <v>77.89</v>
      </c>
      <c r="G674" s="108"/>
      <c r="H674" s="90" t="s">
        <v>187</v>
      </c>
      <c r="I674" s="107" t="s">
        <v>45</v>
      </c>
      <c r="J674" s="107">
        <v>54</v>
      </c>
    </row>
    <row r="675" spans="1:10" s="67" customFormat="1" ht="12.75">
      <c r="A675" s="27" t="s">
        <v>754</v>
      </c>
      <c r="B675" s="104" t="s">
        <v>776</v>
      </c>
      <c r="C675" s="104" t="s">
        <v>778</v>
      </c>
      <c r="D675" s="109">
        <v>0.14233796296296297</v>
      </c>
      <c r="E675" s="102">
        <v>0.13401119212962964</v>
      </c>
      <c r="F675" s="103">
        <v>65.72</v>
      </c>
      <c r="G675" s="108"/>
      <c r="H675" s="90" t="s">
        <v>187</v>
      </c>
      <c r="I675" s="107" t="s">
        <v>16</v>
      </c>
      <c r="J675" s="107">
        <v>46</v>
      </c>
    </row>
    <row r="676" spans="1:10" s="67" customFormat="1" ht="12.75">
      <c r="A676" s="27" t="s">
        <v>754</v>
      </c>
      <c r="B676" s="104" t="s">
        <v>776</v>
      </c>
      <c r="C676" s="104" t="s">
        <v>779</v>
      </c>
      <c r="D676" s="109">
        <v>0.15351851851851853</v>
      </c>
      <c r="E676" s="102">
        <v>0.15351851851851853</v>
      </c>
      <c r="F676" s="103">
        <v>62.8</v>
      </c>
      <c r="G676" s="108"/>
      <c r="H676" s="90" t="s">
        <v>187</v>
      </c>
      <c r="I676" s="107" t="s">
        <v>45</v>
      </c>
      <c r="J676" s="107">
        <v>31</v>
      </c>
    </row>
    <row r="677" spans="1:10" s="67" customFormat="1" ht="12.75">
      <c r="A677" s="27" t="s">
        <v>754</v>
      </c>
      <c r="B677" s="104" t="s">
        <v>776</v>
      </c>
      <c r="C677" s="104" t="s">
        <v>780</v>
      </c>
      <c r="D677" s="109">
        <v>0.16515046296296296</v>
      </c>
      <c r="E677" s="102">
        <v>0.1471490625</v>
      </c>
      <c r="F677" s="103">
        <v>59.85</v>
      </c>
      <c r="G677" s="108"/>
      <c r="H677" s="90" t="s">
        <v>187</v>
      </c>
      <c r="I677" s="107" t="s">
        <v>16</v>
      </c>
      <c r="J677" s="107">
        <v>53</v>
      </c>
    </row>
    <row r="678" spans="1:10" s="67" customFormat="1" ht="12.75">
      <c r="A678" s="27" t="s">
        <v>754</v>
      </c>
      <c r="B678" s="104" t="s">
        <v>776</v>
      </c>
      <c r="C678" s="104" t="s">
        <v>781</v>
      </c>
      <c r="D678" s="109">
        <v>0.1501273148148148</v>
      </c>
      <c r="E678" s="102">
        <v>0.1501273148148148</v>
      </c>
      <c r="F678" s="103">
        <v>58.66</v>
      </c>
      <c r="G678" s="108"/>
      <c r="H678" s="90" t="s">
        <v>187</v>
      </c>
      <c r="I678" s="107" t="s">
        <v>16</v>
      </c>
      <c r="J678" s="107">
        <v>36</v>
      </c>
    </row>
    <row r="679" spans="1:10" s="67" customFormat="1" ht="12.75">
      <c r="A679" s="27" t="s">
        <v>754</v>
      </c>
      <c r="B679" s="104" t="s">
        <v>776</v>
      </c>
      <c r="C679" s="104" t="s">
        <v>782</v>
      </c>
      <c r="D679" s="109">
        <v>0.1695949074074074</v>
      </c>
      <c r="E679" s="102">
        <v>0.16325205787037037</v>
      </c>
      <c r="F679" s="103">
        <v>53.95</v>
      </c>
      <c r="G679" s="108"/>
      <c r="H679" s="90" t="s">
        <v>187</v>
      </c>
      <c r="I679" s="107" t="s">
        <v>16</v>
      </c>
      <c r="J679" s="107">
        <v>43</v>
      </c>
    </row>
    <row r="680" spans="1:10" s="67" customFormat="1" ht="12.75">
      <c r="A680" s="27" t="s">
        <v>754</v>
      </c>
      <c r="B680" s="104" t="s">
        <v>783</v>
      </c>
      <c r="C680" s="104" t="s">
        <v>784</v>
      </c>
      <c r="D680" s="109">
        <v>0.15006944444444445</v>
      </c>
      <c r="E680" s="102">
        <v>0.13912938194444446</v>
      </c>
      <c r="F680" s="103">
        <v>69.3</v>
      </c>
      <c r="G680" s="108">
        <v>263.14</v>
      </c>
      <c r="H680" s="90" t="s">
        <v>187</v>
      </c>
      <c r="I680" s="107" t="s">
        <v>45</v>
      </c>
      <c r="J680" s="107">
        <v>46</v>
      </c>
    </row>
    <row r="681" spans="1:10" s="67" customFormat="1" ht="12.75">
      <c r="A681" s="27" t="s">
        <v>754</v>
      </c>
      <c r="B681" s="104" t="s">
        <v>783</v>
      </c>
      <c r="C681" s="104" t="s">
        <v>785</v>
      </c>
      <c r="D681" s="109">
        <v>0.13054398148148147</v>
      </c>
      <c r="E681" s="102">
        <v>0.13054398148148147</v>
      </c>
      <c r="F681" s="103">
        <v>67.47</v>
      </c>
      <c r="G681" s="108"/>
      <c r="H681" s="90" t="s">
        <v>187</v>
      </c>
      <c r="I681" s="107" t="s">
        <v>16</v>
      </c>
      <c r="J681" s="107">
        <v>31</v>
      </c>
    </row>
    <row r="682" spans="1:10" s="67" customFormat="1" ht="12.75">
      <c r="A682" s="27" t="s">
        <v>754</v>
      </c>
      <c r="B682" s="104" t="s">
        <v>783</v>
      </c>
      <c r="C682" s="104" t="s">
        <v>786</v>
      </c>
      <c r="D682" s="109">
        <v>0.16788194444444443</v>
      </c>
      <c r="E682" s="102">
        <v>0.15025434027777776</v>
      </c>
      <c r="F682" s="103">
        <v>64.17</v>
      </c>
      <c r="G682" s="108"/>
      <c r="H682" s="90" t="s">
        <v>187</v>
      </c>
      <c r="I682" s="107" t="s">
        <v>45</v>
      </c>
      <c r="J682" s="107">
        <v>50</v>
      </c>
    </row>
    <row r="683" spans="1:10" s="67" customFormat="1" ht="12.75">
      <c r="A683" s="27" t="s">
        <v>754</v>
      </c>
      <c r="B683" s="104" t="s">
        <v>783</v>
      </c>
      <c r="C683" s="104" t="s">
        <v>787</v>
      </c>
      <c r="D683" s="109">
        <v>0.16864583333333333</v>
      </c>
      <c r="E683" s="102">
        <v>0.15500238541666667</v>
      </c>
      <c r="F683" s="103">
        <v>62.2</v>
      </c>
      <c r="G683" s="108"/>
      <c r="H683" s="90" t="s">
        <v>187</v>
      </c>
      <c r="I683" s="107" t="s">
        <v>45</v>
      </c>
      <c r="J683" s="107">
        <v>47</v>
      </c>
    </row>
    <row r="684" spans="1:10" s="67" customFormat="1" ht="12.75">
      <c r="A684" s="27" t="s">
        <v>754</v>
      </c>
      <c r="B684" s="104" t="s">
        <v>783</v>
      </c>
      <c r="C684" s="104" t="s">
        <v>788</v>
      </c>
      <c r="D684" s="109">
        <v>0.16621527777777778</v>
      </c>
      <c r="E684" s="102">
        <v>0.15674100694444443</v>
      </c>
      <c r="F684" s="103">
        <v>61.51</v>
      </c>
      <c r="G684" s="108"/>
      <c r="H684" s="90" t="s">
        <v>187</v>
      </c>
      <c r="I684" s="107" t="s">
        <v>45</v>
      </c>
      <c r="J684" s="107">
        <v>44</v>
      </c>
    </row>
    <row r="685" spans="1:10" s="67" customFormat="1" ht="12.75">
      <c r="A685" s="27" t="s">
        <v>754</v>
      </c>
      <c r="B685" s="104" t="s">
        <v>783</v>
      </c>
      <c r="C685" s="104" t="s">
        <v>789</v>
      </c>
      <c r="D685" s="109">
        <v>0.17097222222222222</v>
      </c>
      <c r="E685" s="102">
        <v>0.1485064722222222</v>
      </c>
      <c r="F685" s="103">
        <v>59.3</v>
      </c>
      <c r="G685" s="108"/>
      <c r="H685" s="90" t="s">
        <v>187</v>
      </c>
      <c r="I685" s="107" t="s">
        <v>16</v>
      </c>
      <c r="J685" s="107">
        <v>56</v>
      </c>
    </row>
    <row r="686" spans="1:10" s="67" customFormat="1" ht="12.75">
      <c r="A686" s="27" t="s">
        <v>754</v>
      </c>
      <c r="B686" s="104" t="s">
        <v>783</v>
      </c>
      <c r="C686" s="104" t="s">
        <v>790</v>
      </c>
      <c r="D686" s="109">
        <v>0.16496527777777778</v>
      </c>
      <c r="E686" s="102">
        <v>0.14940905208333333</v>
      </c>
      <c r="F686" s="103">
        <v>58.95</v>
      </c>
      <c r="G686" s="108"/>
      <c r="H686" s="90" t="s">
        <v>187</v>
      </c>
      <c r="I686" s="107" t="s">
        <v>16</v>
      </c>
      <c r="J686" s="107">
        <v>51</v>
      </c>
    </row>
    <row r="687" spans="1:10" s="67" customFormat="1" ht="12.75">
      <c r="A687" s="27" t="s">
        <v>754</v>
      </c>
      <c r="B687" s="104" t="s">
        <v>783</v>
      </c>
      <c r="C687" s="104" t="s">
        <v>791</v>
      </c>
      <c r="D687" s="109">
        <v>0.1941087962962963</v>
      </c>
      <c r="E687" s="102">
        <v>0.18609210300925927</v>
      </c>
      <c r="F687" s="103">
        <v>51.81</v>
      </c>
      <c r="G687" s="108"/>
      <c r="H687" s="90" t="s">
        <v>187</v>
      </c>
      <c r="I687" s="107" t="s">
        <v>45</v>
      </c>
      <c r="J687" s="107">
        <v>42</v>
      </c>
    </row>
    <row r="688" spans="1:10" s="67" customFormat="1" ht="12.75">
      <c r="A688" s="27" t="s">
        <v>754</v>
      </c>
      <c r="B688" s="104" t="s">
        <v>52</v>
      </c>
      <c r="C688" s="104" t="s">
        <v>270</v>
      </c>
      <c r="D688" s="109">
        <v>0.12789351851851852</v>
      </c>
      <c r="E688" s="102">
        <v>0.12789351851851852</v>
      </c>
      <c r="F688" s="103">
        <v>68.86</v>
      </c>
      <c r="G688" s="108">
        <v>259.21</v>
      </c>
      <c r="H688" s="90" t="s">
        <v>187</v>
      </c>
      <c r="I688" s="107" t="s">
        <v>16</v>
      </c>
      <c r="J688" s="107">
        <v>31</v>
      </c>
    </row>
    <row r="689" spans="1:10" s="67" customFormat="1" ht="12.75">
      <c r="A689" s="27" t="s">
        <v>754</v>
      </c>
      <c r="B689" s="104" t="s">
        <v>52</v>
      </c>
      <c r="C689" s="104" t="s">
        <v>286</v>
      </c>
      <c r="D689" s="109">
        <v>0.13364583333333332</v>
      </c>
      <c r="E689" s="102">
        <v>0.12864747916666666</v>
      </c>
      <c r="F689" s="103">
        <v>68.46</v>
      </c>
      <c r="G689" s="108"/>
      <c r="H689" s="90" t="s">
        <v>187</v>
      </c>
      <c r="I689" s="107" t="s">
        <v>16</v>
      </c>
      <c r="J689" s="107">
        <v>43</v>
      </c>
    </row>
    <row r="690" spans="1:10" s="67" customFormat="1" ht="12.75">
      <c r="A690" s="27" t="s">
        <v>754</v>
      </c>
      <c r="B690" s="104" t="s">
        <v>52</v>
      </c>
      <c r="C690" s="104" t="s">
        <v>507</v>
      </c>
      <c r="D690" s="109">
        <v>0.1442476851851852</v>
      </c>
      <c r="E690" s="102">
        <v>0.1442476851851852</v>
      </c>
      <c r="F690" s="103">
        <v>61.06</v>
      </c>
      <c r="G690" s="108"/>
      <c r="H690" s="90" t="s">
        <v>187</v>
      </c>
      <c r="I690" s="107" t="s">
        <v>16</v>
      </c>
      <c r="J690" s="107">
        <v>29</v>
      </c>
    </row>
    <row r="691" spans="1:10" s="67" customFormat="1" ht="12.75">
      <c r="A691" s="27" t="s">
        <v>754</v>
      </c>
      <c r="B691" s="104" t="s">
        <v>52</v>
      </c>
      <c r="C691" s="104" t="s">
        <v>792</v>
      </c>
      <c r="D691" s="109">
        <v>0.15850694444444444</v>
      </c>
      <c r="E691" s="102">
        <v>0.15850694444444444</v>
      </c>
      <c r="F691" s="103">
        <v>60.83</v>
      </c>
      <c r="G691" s="108"/>
      <c r="H691" s="90" t="s">
        <v>187</v>
      </c>
      <c r="I691" s="107" t="s">
        <v>45</v>
      </c>
      <c r="J691" s="107">
        <v>27</v>
      </c>
    </row>
    <row r="692" spans="1:10" s="67" customFormat="1" ht="12.75">
      <c r="A692" s="27" t="s">
        <v>754</v>
      </c>
      <c r="B692" s="104" t="s">
        <v>52</v>
      </c>
      <c r="C692" s="104" t="s">
        <v>793</v>
      </c>
      <c r="D692" s="109">
        <v>0.15887731481481482</v>
      </c>
      <c r="E692" s="102">
        <v>0.15887731481481482</v>
      </c>
      <c r="F692" s="103">
        <v>55.43</v>
      </c>
      <c r="G692" s="108"/>
      <c r="H692" s="90" t="s">
        <v>187</v>
      </c>
      <c r="I692" s="107" t="s">
        <v>16</v>
      </c>
      <c r="J692" s="107">
        <v>30</v>
      </c>
    </row>
    <row r="693" spans="1:10" s="67" customFormat="1" ht="12.75">
      <c r="A693" s="27" t="s">
        <v>754</v>
      </c>
      <c r="B693" s="104" t="s">
        <v>52</v>
      </c>
      <c r="C693" s="104" t="s">
        <v>794</v>
      </c>
      <c r="D693" s="109">
        <v>0.18239583333333334</v>
      </c>
      <c r="E693" s="102">
        <v>0.17172567708333333</v>
      </c>
      <c r="F693" s="103">
        <v>51.29</v>
      </c>
      <c r="G693" s="108"/>
      <c r="H693" s="90" t="s">
        <v>187</v>
      </c>
      <c r="I693" s="107" t="s">
        <v>16</v>
      </c>
      <c r="J693" s="107">
        <v>46</v>
      </c>
    </row>
    <row r="694" spans="1:10" s="67" customFormat="1" ht="12.75">
      <c r="A694" s="27" t="s">
        <v>754</v>
      </c>
      <c r="B694" s="104" t="s">
        <v>52</v>
      </c>
      <c r="C694" s="104" t="s">
        <v>574</v>
      </c>
      <c r="D694" s="109">
        <v>0.18239583333333334</v>
      </c>
      <c r="E694" s="102">
        <v>0.18190336458333334</v>
      </c>
      <c r="F694" s="103">
        <v>48.42</v>
      </c>
      <c r="G694" s="108"/>
      <c r="H694" s="90" t="s">
        <v>187</v>
      </c>
      <c r="I694" s="107" t="s">
        <v>16</v>
      </c>
      <c r="J694" s="107">
        <v>38</v>
      </c>
    </row>
    <row r="695" spans="1:10" s="67" customFormat="1" ht="12.75">
      <c r="A695" s="27" t="s">
        <v>754</v>
      </c>
      <c r="B695" s="104" t="s">
        <v>795</v>
      </c>
      <c r="C695" s="104" t="s">
        <v>796</v>
      </c>
      <c r="D695" s="109">
        <v>0.12087962962962963</v>
      </c>
      <c r="E695" s="102">
        <v>0.11466641666666666</v>
      </c>
      <c r="F695" s="103">
        <v>76.81</v>
      </c>
      <c r="G695" s="108">
        <v>254.08</v>
      </c>
      <c r="H695" s="90" t="s">
        <v>263</v>
      </c>
      <c r="I695" s="107" t="s">
        <v>16</v>
      </c>
      <c r="J695" s="107">
        <v>45</v>
      </c>
    </row>
    <row r="696" spans="1:10" s="67" customFormat="1" ht="12.75">
      <c r="A696" s="27" t="s">
        <v>754</v>
      </c>
      <c r="B696" s="104" t="s">
        <v>795</v>
      </c>
      <c r="C696" s="104" t="s">
        <v>797</v>
      </c>
      <c r="D696" s="109">
        <v>0.12238425925925926</v>
      </c>
      <c r="E696" s="102">
        <v>0.12238425925925926</v>
      </c>
      <c r="F696" s="103">
        <v>71.96</v>
      </c>
      <c r="G696" s="108"/>
      <c r="H696" s="90" t="s">
        <v>263</v>
      </c>
      <c r="I696" s="107" t="s">
        <v>16</v>
      </c>
      <c r="J696" s="107">
        <v>35</v>
      </c>
    </row>
    <row r="697" spans="1:10" s="67" customFormat="1" ht="12.75">
      <c r="A697" s="27" t="s">
        <v>754</v>
      </c>
      <c r="B697" s="104" t="s">
        <v>795</v>
      </c>
      <c r="C697" s="104" t="s">
        <v>798</v>
      </c>
      <c r="D697" s="109">
        <v>0.1596875</v>
      </c>
      <c r="E697" s="102">
        <v>0.1581545</v>
      </c>
      <c r="F697" s="103">
        <v>55.69</v>
      </c>
      <c r="G697" s="108"/>
      <c r="H697" s="90" t="s">
        <v>263</v>
      </c>
      <c r="I697" s="107" t="s">
        <v>16</v>
      </c>
      <c r="J697" s="107">
        <v>39</v>
      </c>
    </row>
    <row r="698" spans="1:10" s="67" customFormat="1" ht="12.75">
      <c r="A698" s="27" t="s">
        <v>754</v>
      </c>
      <c r="B698" s="104" t="s">
        <v>795</v>
      </c>
      <c r="C698" s="104" t="s">
        <v>799</v>
      </c>
      <c r="D698" s="109">
        <v>0.17748842592592592</v>
      </c>
      <c r="E698" s="102">
        <v>0.17748842592592592</v>
      </c>
      <c r="F698" s="103">
        <v>49.62</v>
      </c>
      <c r="G698" s="108"/>
      <c r="H698" s="90" t="s">
        <v>263</v>
      </c>
      <c r="I698" s="107" t="s">
        <v>16</v>
      </c>
      <c r="J698" s="107">
        <v>36</v>
      </c>
    </row>
    <row r="699" spans="1:10" s="67" customFormat="1" ht="12.75">
      <c r="A699" s="27" t="s">
        <v>754</v>
      </c>
      <c r="B699" s="104" t="s">
        <v>800</v>
      </c>
      <c r="C699" s="104" t="s">
        <v>801</v>
      </c>
      <c r="D699" s="109">
        <v>0.1213888888888889</v>
      </c>
      <c r="E699" s="102">
        <v>0.1213888888888889</v>
      </c>
      <c r="F699" s="103">
        <v>72.55</v>
      </c>
      <c r="G699" s="108">
        <v>243.72</v>
      </c>
      <c r="H699" s="90" t="s">
        <v>263</v>
      </c>
      <c r="I699" s="107" t="s">
        <v>16</v>
      </c>
      <c r="J699" s="107">
        <v>33</v>
      </c>
    </row>
    <row r="700" spans="1:10" s="67" customFormat="1" ht="12.75">
      <c r="A700" s="27" t="s">
        <v>754</v>
      </c>
      <c r="B700" s="104" t="s">
        <v>800</v>
      </c>
      <c r="C700" s="104" t="s">
        <v>577</v>
      </c>
      <c r="D700" s="109">
        <v>0.16236111111111112</v>
      </c>
      <c r="E700" s="102">
        <v>0.15693825</v>
      </c>
      <c r="F700" s="103">
        <v>61.44</v>
      </c>
      <c r="G700" s="108"/>
      <c r="H700" s="90" t="s">
        <v>263</v>
      </c>
      <c r="I700" s="107" t="s">
        <v>45</v>
      </c>
      <c r="J700" s="107">
        <v>41</v>
      </c>
    </row>
    <row r="701" spans="1:10" s="67" customFormat="1" ht="12.75">
      <c r="A701" s="27" t="s">
        <v>754</v>
      </c>
      <c r="B701" s="104" t="s">
        <v>800</v>
      </c>
      <c r="C701" s="104" t="s">
        <v>802</v>
      </c>
      <c r="D701" s="109">
        <v>0.1576736111111111</v>
      </c>
      <c r="E701" s="102">
        <v>0.1495691875</v>
      </c>
      <c r="F701" s="103">
        <v>58.88</v>
      </c>
      <c r="G701" s="108"/>
      <c r="H701" s="90" t="s">
        <v>263</v>
      </c>
      <c r="I701" s="107" t="s">
        <v>16</v>
      </c>
      <c r="J701" s="107">
        <v>45</v>
      </c>
    </row>
    <row r="702" spans="1:10" s="67" customFormat="1" ht="12.75">
      <c r="A702" s="27" t="s">
        <v>754</v>
      </c>
      <c r="B702" s="104" t="s">
        <v>800</v>
      </c>
      <c r="C702" s="104" t="s">
        <v>803</v>
      </c>
      <c r="D702" s="109">
        <v>0.22435185185185186</v>
      </c>
      <c r="E702" s="102">
        <v>0.18962218518518517</v>
      </c>
      <c r="F702" s="103">
        <v>50.85</v>
      </c>
      <c r="G702" s="108"/>
      <c r="H702" s="90" t="s">
        <v>263</v>
      </c>
      <c r="I702" s="107" t="s">
        <v>45</v>
      </c>
      <c r="J702" s="107">
        <v>56</v>
      </c>
    </row>
    <row r="703" spans="1:10" s="67" customFormat="1" ht="12.75">
      <c r="A703" s="27" t="s">
        <v>754</v>
      </c>
      <c r="B703" s="104" t="s">
        <v>800</v>
      </c>
      <c r="C703" s="104" t="s">
        <v>804</v>
      </c>
      <c r="D703" s="109">
        <v>0.22435185185185186</v>
      </c>
      <c r="E703" s="102">
        <v>0.19659952777777778</v>
      </c>
      <c r="F703" s="103">
        <v>44.8</v>
      </c>
      <c r="G703" s="108"/>
      <c r="H703" s="90" t="s">
        <v>263</v>
      </c>
      <c r="I703" s="107" t="s">
        <v>16</v>
      </c>
      <c r="J703" s="107">
        <v>55</v>
      </c>
    </row>
    <row r="704" spans="1:10" s="67" customFormat="1" ht="12.75">
      <c r="A704" s="27"/>
      <c r="B704" s="104"/>
      <c r="C704" s="104"/>
      <c r="D704" s="109"/>
      <c r="E704" s="102"/>
      <c r="F704" s="103"/>
      <c r="G704" s="108"/>
      <c r="H704" s="90"/>
      <c r="I704" s="107"/>
      <c r="J704" s="107"/>
    </row>
    <row r="705" spans="3:10" s="67" customFormat="1" ht="11.25">
      <c r="C705" s="83"/>
      <c r="D705" s="86"/>
      <c r="E705" s="84"/>
      <c r="F705" s="84"/>
      <c r="G705" s="110"/>
      <c r="H705" s="88"/>
      <c r="I705" s="88"/>
      <c r="J705" s="88"/>
    </row>
    <row r="706" spans="1:10" s="67" customFormat="1" ht="12.75">
      <c r="A706" s="27" t="s">
        <v>805</v>
      </c>
      <c r="B706" s="111" t="s">
        <v>776</v>
      </c>
      <c r="C706" s="112" t="s">
        <v>806</v>
      </c>
      <c r="D706" s="102">
        <v>0.10613425925925928</v>
      </c>
      <c r="E706" s="102">
        <v>0.10511537037037039</v>
      </c>
      <c r="F706" s="27">
        <v>83.79</v>
      </c>
      <c r="G706" s="108">
        <v>323.78</v>
      </c>
      <c r="H706" s="90" t="s">
        <v>187</v>
      </c>
      <c r="I706" s="113" t="s">
        <v>16</v>
      </c>
      <c r="J706" s="113">
        <v>39</v>
      </c>
    </row>
    <row r="707" spans="1:10" s="67" customFormat="1" ht="12.75">
      <c r="A707" s="27" t="s">
        <v>807</v>
      </c>
      <c r="B707" s="111" t="s">
        <v>776</v>
      </c>
      <c r="C707" s="112" t="s">
        <v>777</v>
      </c>
      <c r="D707" s="102">
        <v>0.1346064814814815</v>
      </c>
      <c r="E707" s="102">
        <v>0.11714802083333334</v>
      </c>
      <c r="F707" s="27">
        <v>82.3</v>
      </c>
      <c r="G707" s="108"/>
      <c r="H707" s="90" t="s">
        <v>187</v>
      </c>
      <c r="I707" s="113" t="s">
        <v>45</v>
      </c>
      <c r="J707" s="113">
        <v>53</v>
      </c>
    </row>
    <row r="708" spans="1:10" s="67" customFormat="1" ht="12.75">
      <c r="A708" s="27" t="s">
        <v>807</v>
      </c>
      <c r="B708" s="111" t="s">
        <v>776</v>
      </c>
      <c r="C708" s="112" t="s">
        <v>229</v>
      </c>
      <c r="D708" s="102">
        <v>0.12814814814814815</v>
      </c>
      <c r="E708" s="102">
        <v>0.1083748888888889</v>
      </c>
      <c r="F708" s="27">
        <v>81.27</v>
      </c>
      <c r="G708" s="108"/>
      <c r="H708" s="90" t="s">
        <v>187</v>
      </c>
      <c r="I708" s="113" t="s">
        <v>16</v>
      </c>
      <c r="J708" s="113">
        <v>59</v>
      </c>
    </row>
    <row r="709" spans="1:10" s="67" customFormat="1" ht="12.75">
      <c r="A709" s="27" t="s">
        <v>807</v>
      </c>
      <c r="B709" s="111" t="s">
        <v>776</v>
      </c>
      <c r="C709" s="112" t="s">
        <v>808</v>
      </c>
      <c r="D709" s="102">
        <v>0.11524305555555554</v>
      </c>
      <c r="E709" s="102">
        <v>0.11524305555555554</v>
      </c>
      <c r="F709" s="27">
        <v>76.42</v>
      </c>
      <c r="G709" s="108"/>
      <c r="H709" s="90" t="s">
        <v>187</v>
      </c>
      <c r="I709" s="113" t="s">
        <v>16</v>
      </c>
      <c r="J709" s="113">
        <v>35</v>
      </c>
    </row>
    <row r="710" spans="1:10" s="67" customFormat="1" ht="12.75">
      <c r="A710" s="27" t="s">
        <v>807</v>
      </c>
      <c r="B710" s="111" t="s">
        <v>776</v>
      </c>
      <c r="C710" s="112" t="s">
        <v>809</v>
      </c>
      <c r="D710" s="102">
        <v>0.12428240740740741</v>
      </c>
      <c r="E710" s="102">
        <v>0.12136177083333334</v>
      </c>
      <c r="F710" s="27">
        <v>72.57</v>
      </c>
      <c r="G710" s="108"/>
      <c r="H710" s="90" t="s">
        <v>187</v>
      </c>
      <c r="I710" s="113" t="s">
        <v>16</v>
      </c>
      <c r="J710" s="113">
        <v>41</v>
      </c>
    </row>
    <row r="711" spans="1:10" s="67" customFormat="1" ht="12.75">
      <c r="A711" s="27" t="s">
        <v>807</v>
      </c>
      <c r="B711" s="111" t="s">
        <v>776</v>
      </c>
      <c r="C711" s="112" t="s">
        <v>810</v>
      </c>
      <c r="D711" s="102">
        <v>0.17232638888888888</v>
      </c>
      <c r="E711" s="102">
        <v>0.12833146180555555</v>
      </c>
      <c r="F711" s="27">
        <v>68.63</v>
      </c>
      <c r="G711" s="108"/>
      <c r="H711" s="90" t="s">
        <v>187</v>
      </c>
      <c r="I711" s="113" t="s">
        <v>16</v>
      </c>
      <c r="J711" s="113">
        <v>71</v>
      </c>
    </row>
    <row r="712" spans="1:10" s="67" customFormat="1" ht="12.75">
      <c r="A712" s="27" t="s">
        <v>807</v>
      </c>
      <c r="B712" s="111" t="s">
        <v>776</v>
      </c>
      <c r="C712" s="112" t="s">
        <v>608</v>
      </c>
      <c r="D712" s="102">
        <v>0.1398611111111111</v>
      </c>
      <c r="E712" s="102">
        <v>0.12868620833333333</v>
      </c>
      <c r="F712" s="27">
        <v>68.44</v>
      </c>
      <c r="G712" s="108"/>
      <c r="H712" s="90" t="s">
        <v>187</v>
      </c>
      <c r="I712" s="113" t="s">
        <v>16</v>
      </c>
      <c r="J712" s="113">
        <v>49</v>
      </c>
    </row>
    <row r="713" spans="1:10" s="67" customFormat="1" ht="12.75">
      <c r="A713" s="27" t="s">
        <v>807</v>
      </c>
      <c r="B713" s="111" t="s">
        <v>776</v>
      </c>
      <c r="C713" s="112" t="s">
        <v>811</v>
      </c>
      <c r="D713" s="102">
        <v>0.15366898148148148</v>
      </c>
      <c r="E713" s="102">
        <v>0.1299578576388889</v>
      </c>
      <c r="F713" s="27">
        <v>67.77</v>
      </c>
      <c r="G713" s="108"/>
      <c r="H713" s="90" t="s">
        <v>187</v>
      </c>
      <c r="I713" s="113" t="s">
        <v>16</v>
      </c>
      <c r="J713" s="113">
        <v>59</v>
      </c>
    </row>
    <row r="714" spans="1:10" s="67" customFormat="1" ht="12.75">
      <c r="A714" s="27" t="s">
        <v>807</v>
      </c>
      <c r="B714" s="111" t="s">
        <v>776</v>
      </c>
      <c r="C714" s="112" t="s">
        <v>812</v>
      </c>
      <c r="D714" s="102">
        <v>0.1426273148148148</v>
      </c>
      <c r="E714" s="102">
        <v>0.1426273148148148</v>
      </c>
      <c r="F714" s="27">
        <v>67.6</v>
      </c>
      <c r="G714" s="108"/>
      <c r="H714" s="90" t="s">
        <v>187</v>
      </c>
      <c r="I714" s="113" t="s">
        <v>45</v>
      </c>
      <c r="J714" s="113">
        <v>32</v>
      </c>
    </row>
    <row r="715" spans="1:10" s="67" customFormat="1" ht="12.75">
      <c r="A715" s="27" t="s">
        <v>807</v>
      </c>
      <c r="B715" s="111" t="s">
        <v>776</v>
      </c>
      <c r="C715" s="112" t="s">
        <v>813</v>
      </c>
      <c r="D715" s="102">
        <v>0.13493055555555555</v>
      </c>
      <c r="E715" s="102">
        <v>0.1317596875</v>
      </c>
      <c r="F715" s="27">
        <v>66.84</v>
      </c>
      <c r="G715" s="108"/>
      <c r="H715" s="90" t="s">
        <v>187</v>
      </c>
      <c r="I715" s="113" t="s">
        <v>16</v>
      </c>
      <c r="J715" s="113">
        <v>41</v>
      </c>
    </row>
    <row r="716" spans="1:10" s="67" customFormat="1" ht="12.75">
      <c r="A716" s="27" t="s">
        <v>807</v>
      </c>
      <c r="B716" s="111" t="s">
        <v>776</v>
      </c>
      <c r="C716" s="112" t="s">
        <v>814</v>
      </c>
      <c r="D716" s="102">
        <v>0.15899305555555557</v>
      </c>
      <c r="E716" s="102">
        <v>0.1511864965277778</v>
      </c>
      <c r="F716" s="27">
        <v>63.77</v>
      </c>
      <c r="G716" s="108"/>
      <c r="H716" s="90" t="s">
        <v>187</v>
      </c>
      <c r="I716" s="113" t="s">
        <v>45</v>
      </c>
      <c r="J716" s="113">
        <v>43</v>
      </c>
    </row>
    <row r="717" spans="1:10" s="67" customFormat="1" ht="12.75">
      <c r="A717" s="27" t="s">
        <v>807</v>
      </c>
      <c r="B717" s="111" t="s">
        <v>776</v>
      </c>
      <c r="C717" s="112" t="s">
        <v>815</v>
      </c>
      <c r="D717" s="102">
        <v>0.14119212962962963</v>
      </c>
      <c r="E717" s="102">
        <v>0.14119212962962963</v>
      </c>
      <c r="F717" s="27">
        <v>62.38</v>
      </c>
      <c r="G717" s="108"/>
      <c r="H717" s="90" t="s">
        <v>187</v>
      </c>
      <c r="I717" s="113" t="s">
        <v>16</v>
      </c>
      <c r="J717" s="113">
        <v>35</v>
      </c>
    </row>
    <row r="718" spans="1:10" s="67" customFormat="1" ht="12.75">
      <c r="A718" s="27" t="s">
        <v>807</v>
      </c>
      <c r="B718" s="111" t="s">
        <v>776</v>
      </c>
      <c r="C718" s="112" t="s">
        <v>816</v>
      </c>
      <c r="D718" s="102">
        <v>0.15899305555555557</v>
      </c>
      <c r="E718" s="102">
        <v>0.15899305555555557</v>
      </c>
      <c r="F718" s="27">
        <v>60.64</v>
      </c>
      <c r="G718" s="108"/>
      <c r="H718" s="90" t="s">
        <v>187</v>
      </c>
      <c r="I718" s="113" t="s">
        <v>45</v>
      </c>
      <c r="J718" s="113">
        <v>32</v>
      </c>
    </row>
    <row r="719" spans="1:10" s="67" customFormat="1" ht="12.75">
      <c r="A719" s="27" t="s">
        <v>807</v>
      </c>
      <c r="B719" s="111" t="s">
        <v>776</v>
      </c>
      <c r="C719" s="112" t="s">
        <v>817</v>
      </c>
      <c r="D719" s="102">
        <v>0.15409722222222222</v>
      </c>
      <c r="E719" s="102">
        <v>0.14939725694444445</v>
      </c>
      <c r="F719" s="27">
        <v>58.95</v>
      </c>
      <c r="G719" s="108"/>
      <c r="H719" s="90" t="s">
        <v>187</v>
      </c>
      <c r="I719" s="113" t="s">
        <v>16</v>
      </c>
      <c r="J719" s="113">
        <v>42</v>
      </c>
    </row>
    <row r="720" spans="1:10" s="67" customFormat="1" ht="12.75">
      <c r="A720" s="27" t="s">
        <v>807</v>
      </c>
      <c r="B720" s="104" t="s">
        <v>13</v>
      </c>
      <c r="C720" s="112" t="s">
        <v>818</v>
      </c>
      <c r="D720" s="102">
        <v>0.11388888888888889</v>
      </c>
      <c r="E720" s="102">
        <v>0.09805833333333333</v>
      </c>
      <c r="F720" s="27">
        <v>89.82</v>
      </c>
      <c r="G720" s="108">
        <v>315.77</v>
      </c>
      <c r="H720" s="90" t="s">
        <v>187</v>
      </c>
      <c r="I720" s="113" t="s">
        <v>16</v>
      </c>
      <c r="J720" s="113">
        <v>57</v>
      </c>
    </row>
    <row r="721" spans="1:10" s="67" customFormat="1" ht="12.75">
      <c r="A721" s="27" t="s">
        <v>807</v>
      </c>
      <c r="B721" s="104" t="s">
        <v>13</v>
      </c>
      <c r="C721" s="112" t="s">
        <v>819</v>
      </c>
      <c r="D721" s="102">
        <v>0.115</v>
      </c>
      <c r="E721" s="102">
        <v>0.1146895</v>
      </c>
      <c r="F721" s="27">
        <v>76.79</v>
      </c>
      <c r="G721" s="108"/>
      <c r="H721" s="90" t="s">
        <v>187</v>
      </c>
      <c r="I721" s="113" t="s">
        <v>16</v>
      </c>
      <c r="J721" s="113">
        <v>38</v>
      </c>
    </row>
    <row r="722" spans="1:10" s="67" customFormat="1" ht="12.75">
      <c r="A722" s="27" t="s">
        <v>807</v>
      </c>
      <c r="B722" s="104" t="s">
        <v>13</v>
      </c>
      <c r="C722" s="112" t="s">
        <v>432</v>
      </c>
      <c r="D722" s="102">
        <v>0.11731481481481482</v>
      </c>
      <c r="E722" s="102">
        <v>0.11731481481481482</v>
      </c>
      <c r="F722" s="27">
        <v>75.07</v>
      </c>
      <c r="G722" s="108"/>
      <c r="H722" s="90" t="s">
        <v>187</v>
      </c>
      <c r="I722" s="113" t="s">
        <v>16</v>
      </c>
      <c r="J722" s="113">
        <v>24</v>
      </c>
    </row>
    <row r="723" spans="1:10" s="67" customFormat="1" ht="12.75">
      <c r="A723" s="27" t="s">
        <v>807</v>
      </c>
      <c r="B723" s="104" t="s">
        <v>13</v>
      </c>
      <c r="C723" s="112" t="s">
        <v>757</v>
      </c>
      <c r="D723" s="102">
        <v>0.11887731481481482</v>
      </c>
      <c r="E723" s="102">
        <v>0.11887731481481482</v>
      </c>
      <c r="F723" s="27">
        <v>74.09</v>
      </c>
      <c r="G723" s="108"/>
      <c r="H723" s="90" t="s">
        <v>187</v>
      </c>
      <c r="I723" s="113" t="s">
        <v>16</v>
      </c>
      <c r="J723" s="113">
        <v>29</v>
      </c>
    </row>
    <row r="724" spans="1:10" s="67" customFormat="1" ht="12.75">
      <c r="A724" s="27" t="s">
        <v>807</v>
      </c>
      <c r="B724" s="104" t="s">
        <v>13</v>
      </c>
      <c r="C724" s="112" t="s">
        <v>452</v>
      </c>
      <c r="D724" s="102">
        <v>0.1257638888888889</v>
      </c>
      <c r="E724" s="102">
        <v>0.12192809027777779</v>
      </c>
      <c r="F724" s="27">
        <v>72.23</v>
      </c>
      <c r="G724" s="108"/>
      <c r="H724" s="90" t="s">
        <v>187</v>
      </c>
      <c r="I724" s="113" t="s">
        <v>16</v>
      </c>
      <c r="J724" s="113">
        <v>42</v>
      </c>
    </row>
    <row r="725" spans="1:10" s="67" customFormat="1" ht="12.75">
      <c r="A725" s="27" t="s">
        <v>807</v>
      </c>
      <c r="B725" s="104" t="s">
        <v>13</v>
      </c>
      <c r="C725" s="112" t="s">
        <v>222</v>
      </c>
      <c r="D725" s="102">
        <v>0.1260185185185185</v>
      </c>
      <c r="E725" s="102">
        <v>0.12393921296296295</v>
      </c>
      <c r="F725" s="27">
        <v>71.06</v>
      </c>
      <c r="G725" s="108"/>
      <c r="H725" s="90" t="s">
        <v>187</v>
      </c>
      <c r="I725" s="113" t="s">
        <v>16</v>
      </c>
      <c r="J725" s="113">
        <v>40</v>
      </c>
    </row>
    <row r="726" spans="1:10" s="67" customFormat="1" ht="12.75">
      <c r="A726" s="27" t="s">
        <v>807</v>
      </c>
      <c r="B726" s="104" t="s">
        <v>13</v>
      </c>
      <c r="C726" s="112" t="s">
        <v>820</v>
      </c>
      <c r="D726" s="102">
        <v>0.1367708333333333</v>
      </c>
      <c r="E726" s="102">
        <v>0.1364836145833333</v>
      </c>
      <c r="F726" s="27">
        <v>70.64</v>
      </c>
      <c r="G726" s="108"/>
      <c r="H726" s="90" t="s">
        <v>187</v>
      </c>
      <c r="I726" s="113" t="s">
        <v>45</v>
      </c>
      <c r="J726" s="113">
        <v>37</v>
      </c>
    </row>
    <row r="727" spans="1:10" s="67" customFormat="1" ht="12.75">
      <c r="A727" s="27" t="s">
        <v>807</v>
      </c>
      <c r="B727" s="104" t="s">
        <v>13</v>
      </c>
      <c r="C727" s="112" t="s">
        <v>821</v>
      </c>
      <c r="D727" s="102">
        <v>0.1367708333333333</v>
      </c>
      <c r="E727" s="102">
        <v>0.12681391666666667</v>
      </c>
      <c r="F727" s="27">
        <v>69.45</v>
      </c>
      <c r="G727" s="108"/>
      <c r="H727" s="90" t="s">
        <v>187</v>
      </c>
      <c r="I727" s="113" t="s">
        <v>16</v>
      </c>
      <c r="J727" s="113">
        <v>48</v>
      </c>
    </row>
    <row r="728" spans="1:10" s="67" customFormat="1" ht="12.75">
      <c r="A728" s="27" t="s">
        <v>807</v>
      </c>
      <c r="B728" s="104" t="s">
        <v>13</v>
      </c>
      <c r="C728" s="112" t="s">
        <v>822</v>
      </c>
      <c r="D728" s="102">
        <v>0.1305787037037037</v>
      </c>
      <c r="E728" s="102">
        <v>0.12751010416666667</v>
      </c>
      <c r="F728" s="27">
        <v>69.07</v>
      </c>
      <c r="G728" s="108"/>
      <c r="H728" s="90" t="s">
        <v>187</v>
      </c>
      <c r="I728" s="113" t="s">
        <v>16</v>
      </c>
      <c r="J728" s="113">
        <v>41</v>
      </c>
    </row>
    <row r="729" spans="1:10" s="67" customFormat="1" ht="12.75">
      <c r="A729" s="27" t="s">
        <v>807</v>
      </c>
      <c r="B729" s="104" t="s">
        <v>13</v>
      </c>
      <c r="C729" s="112" t="s">
        <v>456</v>
      </c>
      <c r="D729" s="102">
        <v>0.13623842592592592</v>
      </c>
      <c r="E729" s="102">
        <v>0.12923577083333332</v>
      </c>
      <c r="F729" s="27">
        <v>68.15</v>
      </c>
      <c r="G729" s="108"/>
      <c r="H729" s="90" t="s">
        <v>187</v>
      </c>
      <c r="I729" s="113" t="s">
        <v>16</v>
      </c>
      <c r="J729" s="113">
        <v>45</v>
      </c>
    </row>
    <row r="730" spans="1:10" s="67" customFormat="1" ht="12.75">
      <c r="A730" s="27" t="s">
        <v>807</v>
      </c>
      <c r="B730" s="104" t="s">
        <v>13</v>
      </c>
      <c r="C730" s="112" t="s">
        <v>823</v>
      </c>
      <c r="D730" s="102">
        <v>0.14596064814814816</v>
      </c>
      <c r="E730" s="102">
        <v>0.1311164502314815</v>
      </c>
      <c r="F730" s="27">
        <v>67.17</v>
      </c>
      <c r="G730" s="108"/>
      <c r="H730" s="90" t="s">
        <v>187</v>
      </c>
      <c r="I730" s="113" t="s">
        <v>16</v>
      </c>
      <c r="J730" s="113">
        <v>52</v>
      </c>
    </row>
    <row r="731" spans="1:10" s="67" customFormat="1" ht="12.75">
      <c r="A731" s="27" t="s">
        <v>807</v>
      </c>
      <c r="B731" s="104" t="s">
        <v>13</v>
      </c>
      <c r="C731" s="112" t="s">
        <v>824</v>
      </c>
      <c r="D731" s="102">
        <v>0.1318287037037037</v>
      </c>
      <c r="E731" s="102">
        <v>0.1318287037037037</v>
      </c>
      <c r="F731" s="27">
        <v>66.81</v>
      </c>
      <c r="G731" s="108"/>
      <c r="H731" s="90" t="s">
        <v>187</v>
      </c>
      <c r="I731" s="113" t="s">
        <v>16</v>
      </c>
      <c r="J731" s="113">
        <v>29</v>
      </c>
    </row>
    <row r="732" spans="1:10" s="67" customFormat="1" ht="12.75">
      <c r="A732" s="27" t="s">
        <v>807</v>
      </c>
      <c r="B732" s="104" t="s">
        <v>13</v>
      </c>
      <c r="C732" s="112" t="s">
        <v>460</v>
      </c>
      <c r="D732" s="102">
        <v>0.14108796296296297</v>
      </c>
      <c r="E732" s="102">
        <v>0.1318325925925926</v>
      </c>
      <c r="F732" s="27">
        <v>66.81</v>
      </c>
      <c r="G732" s="108"/>
      <c r="H732" s="90" t="s">
        <v>187</v>
      </c>
      <c r="I732" s="113" t="s">
        <v>16</v>
      </c>
      <c r="J732" s="113">
        <v>47</v>
      </c>
    </row>
    <row r="733" spans="1:10" s="67" customFormat="1" ht="12.75">
      <c r="A733" s="27" t="s">
        <v>807</v>
      </c>
      <c r="B733" s="104" t="s">
        <v>13</v>
      </c>
      <c r="C733" s="112" t="s">
        <v>825</v>
      </c>
      <c r="D733" s="102">
        <v>0.14443287037037036</v>
      </c>
      <c r="E733" s="102">
        <v>0.13186721064814816</v>
      </c>
      <c r="F733" s="27">
        <v>66.79</v>
      </c>
      <c r="G733" s="108"/>
      <c r="H733" s="90" t="s">
        <v>187</v>
      </c>
      <c r="I733" s="113" t="s">
        <v>16</v>
      </c>
      <c r="J733" s="113">
        <v>50</v>
      </c>
    </row>
    <row r="734" spans="1:10" s="67" customFormat="1" ht="12.75">
      <c r="A734" s="27" t="s">
        <v>807</v>
      </c>
      <c r="B734" s="104" t="s">
        <v>13</v>
      </c>
      <c r="C734" s="112" t="s">
        <v>732</v>
      </c>
      <c r="D734" s="102">
        <v>0.1458912037037037</v>
      </c>
      <c r="E734" s="102">
        <v>0.1458912037037037</v>
      </c>
      <c r="F734" s="27">
        <v>66.09</v>
      </c>
      <c r="G734" s="108"/>
      <c r="H734" s="90" t="s">
        <v>187</v>
      </c>
      <c r="I734" s="113" t="s">
        <v>45</v>
      </c>
      <c r="J734" s="113">
        <v>32</v>
      </c>
    </row>
    <row r="735" spans="1:10" s="67" customFormat="1" ht="12.75">
      <c r="A735" s="27" t="s">
        <v>807</v>
      </c>
      <c r="B735" s="104" t="s">
        <v>13</v>
      </c>
      <c r="C735" s="112" t="s">
        <v>826</v>
      </c>
      <c r="D735" s="102">
        <v>0.15452546296296296</v>
      </c>
      <c r="E735" s="102">
        <v>0.13422081712962963</v>
      </c>
      <c r="F735" s="27">
        <v>65.62</v>
      </c>
      <c r="G735" s="108"/>
      <c r="H735" s="90" t="s">
        <v>187</v>
      </c>
      <c r="I735" s="113" t="s">
        <v>16</v>
      </c>
      <c r="J735" s="113">
        <v>56</v>
      </c>
    </row>
    <row r="736" spans="1:10" s="67" customFormat="1" ht="12.75">
      <c r="A736" s="27" t="s">
        <v>807</v>
      </c>
      <c r="B736" s="104" t="s">
        <v>13</v>
      </c>
      <c r="C736" s="112" t="s">
        <v>827</v>
      </c>
      <c r="D736" s="102">
        <v>0.13447916666666668</v>
      </c>
      <c r="E736" s="102">
        <v>0.13447916666666668</v>
      </c>
      <c r="F736" s="27">
        <v>65.49</v>
      </c>
      <c r="G736" s="108"/>
      <c r="H736" s="90" t="s">
        <v>187</v>
      </c>
      <c r="I736" s="113" t="s">
        <v>16</v>
      </c>
      <c r="J736" s="113">
        <v>33</v>
      </c>
    </row>
    <row r="737" spans="1:10" s="67" customFormat="1" ht="12.75">
      <c r="A737" s="27" t="s">
        <v>807</v>
      </c>
      <c r="B737" s="104" t="s">
        <v>13</v>
      </c>
      <c r="C737" s="112" t="s">
        <v>589</v>
      </c>
      <c r="D737" s="102">
        <v>0.14859953703703704</v>
      </c>
      <c r="E737" s="102">
        <v>0.14859953703703704</v>
      </c>
      <c r="F737" s="27">
        <v>64.88</v>
      </c>
      <c r="G737" s="108"/>
      <c r="H737" s="90" t="s">
        <v>187</v>
      </c>
      <c r="I737" s="113" t="s">
        <v>45</v>
      </c>
      <c r="J737" s="113">
        <v>29</v>
      </c>
    </row>
    <row r="738" spans="1:10" s="67" customFormat="1" ht="12.75">
      <c r="A738" s="27" t="s">
        <v>807</v>
      </c>
      <c r="B738" s="104" t="s">
        <v>13</v>
      </c>
      <c r="C738" s="112" t="s">
        <v>594</v>
      </c>
      <c r="D738" s="102">
        <v>0.1382175925925926</v>
      </c>
      <c r="E738" s="102">
        <v>0.1382175925925926</v>
      </c>
      <c r="F738" s="27">
        <v>63.72</v>
      </c>
      <c r="G738" s="108"/>
      <c r="H738" s="90" t="s">
        <v>187</v>
      </c>
      <c r="I738" s="113" t="s">
        <v>16</v>
      </c>
      <c r="J738" s="113">
        <v>36</v>
      </c>
    </row>
    <row r="739" spans="1:10" s="67" customFormat="1" ht="12.75">
      <c r="A739" s="27" t="s">
        <v>807</v>
      </c>
      <c r="B739" s="104" t="s">
        <v>13</v>
      </c>
      <c r="C739" s="112" t="s">
        <v>828</v>
      </c>
      <c r="D739" s="102">
        <v>0.14787037037037037</v>
      </c>
      <c r="E739" s="102">
        <v>0.1392199537037037</v>
      </c>
      <c r="F739" s="27">
        <v>63.26</v>
      </c>
      <c r="G739" s="108"/>
      <c r="H739" s="90" t="s">
        <v>187</v>
      </c>
      <c r="I739" s="113" t="s">
        <v>16</v>
      </c>
      <c r="J739" s="113">
        <v>46</v>
      </c>
    </row>
    <row r="740" spans="1:10" s="67" customFormat="1" ht="12.75">
      <c r="A740" s="27" t="s">
        <v>807</v>
      </c>
      <c r="B740" s="104" t="s">
        <v>13</v>
      </c>
      <c r="C740" s="112" t="s">
        <v>829</v>
      </c>
      <c r="D740" s="102">
        <v>0.1392824074074074</v>
      </c>
      <c r="E740" s="102">
        <v>0.1392824074074074</v>
      </c>
      <c r="F740" s="27">
        <v>63.23</v>
      </c>
      <c r="G740" s="108"/>
      <c r="H740" s="90" t="s">
        <v>187</v>
      </c>
      <c r="I740" s="113" t="s">
        <v>16</v>
      </c>
      <c r="J740" s="113">
        <v>37</v>
      </c>
    </row>
    <row r="741" spans="1:10" s="67" customFormat="1" ht="12.75">
      <c r="A741" s="27" t="s">
        <v>807</v>
      </c>
      <c r="B741" s="104" t="s">
        <v>13</v>
      </c>
      <c r="C741" s="112" t="s">
        <v>830</v>
      </c>
      <c r="D741" s="102">
        <v>0.1440625</v>
      </c>
      <c r="E741" s="102">
        <v>0.14267950000000001</v>
      </c>
      <c r="F741" s="27">
        <v>61.73</v>
      </c>
      <c r="G741" s="108"/>
      <c r="H741" s="90" t="s">
        <v>187</v>
      </c>
      <c r="I741" s="113" t="s">
        <v>16</v>
      </c>
      <c r="J741" s="113">
        <v>39</v>
      </c>
    </row>
    <row r="742" spans="1:10" s="67" customFormat="1" ht="12.75">
      <c r="A742" s="27" t="s">
        <v>807</v>
      </c>
      <c r="B742" s="104" t="s">
        <v>13</v>
      </c>
      <c r="C742" s="112" t="s">
        <v>831</v>
      </c>
      <c r="D742" s="102">
        <v>0.15101851851851852</v>
      </c>
      <c r="E742" s="102">
        <v>0.1464124537037037</v>
      </c>
      <c r="F742" s="27">
        <v>60.15</v>
      </c>
      <c r="G742" s="108"/>
      <c r="H742" s="90" t="s">
        <v>187</v>
      </c>
      <c r="I742" s="113" t="s">
        <v>16</v>
      </c>
      <c r="J742" s="113">
        <v>42</v>
      </c>
    </row>
    <row r="743" spans="1:10" s="67" customFormat="1" ht="12.75">
      <c r="A743" s="27" t="s">
        <v>807</v>
      </c>
      <c r="B743" s="104" t="s">
        <v>13</v>
      </c>
      <c r="C743" s="112" t="s">
        <v>832</v>
      </c>
      <c r="D743" s="102">
        <v>0.14738425925925927</v>
      </c>
      <c r="E743" s="102">
        <v>0.14738425925925927</v>
      </c>
      <c r="F743" s="27">
        <v>59.76</v>
      </c>
      <c r="G743" s="108"/>
      <c r="H743" s="90" t="s">
        <v>187</v>
      </c>
      <c r="I743" s="113" t="s">
        <v>16</v>
      </c>
      <c r="J743" s="113">
        <v>34</v>
      </c>
    </row>
    <row r="744" spans="1:10" s="67" customFormat="1" ht="12.75">
      <c r="A744" s="27" t="s">
        <v>807</v>
      </c>
      <c r="B744" s="104" t="s">
        <v>13</v>
      </c>
      <c r="C744" s="112" t="s">
        <v>462</v>
      </c>
      <c r="D744" s="102">
        <v>0.16430555555555557</v>
      </c>
      <c r="E744" s="102">
        <v>0.16430555555555557</v>
      </c>
      <c r="F744" s="27">
        <v>53.6</v>
      </c>
      <c r="G744" s="108"/>
      <c r="H744" s="90" t="s">
        <v>187</v>
      </c>
      <c r="I744" s="113" t="s">
        <v>16</v>
      </c>
      <c r="J744" s="113">
        <v>32</v>
      </c>
    </row>
    <row r="745" spans="1:10" s="67" customFormat="1" ht="12.75">
      <c r="A745" s="27" t="s">
        <v>807</v>
      </c>
      <c r="B745" s="104" t="s">
        <v>13</v>
      </c>
      <c r="C745" s="112" t="s">
        <v>833</v>
      </c>
      <c r="D745" s="102">
        <v>0.16604166666666667</v>
      </c>
      <c r="E745" s="102">
        <v>0.16604166666666667</v>
      </c>
      <c r="F745" s="27">
        <v>53.04</v>
      </c>
      <c r="G745" s="108"/>
      <c r="H745" s="90" t="s">
        <v>187</v>
      </c>
      <c r="I745" s="113" t="s">
        <v>16</v>
      </c>
      <c r="J745" s="113">
        <v>33</v>
      </c>
    </row>
    <row r="746" spans="1:10" s="67" customFormat="1" ht="12.75">
      <c r="A746" s="27" t="s">
        <v>807</v>
      </c>
      <c r="B746" s="104" t="s">
        <v>13</v>
      </c>
      <c r="C746" s="112" t="s">
        <v>834</v>
      </c>
      <c r="D746" s="102">
        <v>0.17961805555555554</v>
      </c>
      <c r="E746" s="102">
        <v>0.17961805555555554</v>
      </c>
      <c r="F746" s="27">
        <v>49.03</v>
      </c>
      <c r="G746" s="108"/>
      <c r="H746" s="90" t="s">
        <v>187</v>
      </c>
      <c r="I746" s="113" t="s">
        <v>16</v>
      </c>
      <c r="J746" s="113">
        <v>26</v>
      </c>
    </row>
    <row r="747" spans="1:10" s="67" customFormat="1" ht="12.75">
      <c r="A747" s="27" t="s">
        <v>807</v>
      </c>
      <c r="B747" s="104" t="s">
        <v>13</v>
      </c>
      <c r="C747" s="112" t="s">
        <v>835</v>
      </c>
      <c r="D747" s="102">
        <v>0.22012731481481482</v>
      </c>
      <c r="E747" s="102">
        <v>0.2127750625</v>
      </c>
      <c r="F747" s="27">
        <v>45.31</v>
      </c>
      <c r="G747" s="108"/>
      <c r="H747" s="90" t="s">
        <v>187</v>
      </c>
      <c r="I747" s="113" t="s">
        <v>45</v>
      </c>
      <c r="J747" s="113">
        <v>41</v>
      </c>
    </row>
    <row r="748" spans="1:10" s="67" customFormat="1" ht="12.75">
      <c r="A748" s="27" t="s">
        <v>807</v>
      </c>
      <c r="B748" s="111" t="s">
        <v>104</v>
      </c>
      <c r="C748" s="112" t="s">
        <v>836</v>
      </c>
      <c r="D748" s="102">
        <v>0.10908564814814814</v>
      </c>
      <c r="E748" s="102">
        <v>0.10908564814814814</v>
      </c>
      <c r="F748" s="27">
        <v>80.74</v>
      </c>
      <c r="G748" s="108">
        <v>308.07</v>
      </c>
      <c r="H748" s="90" t="s">
        <v>187</v>
      </c>
      <c r="I748" s="113" t="s">
        <v>16</v>
      </c>
      <c r="J748" s="113">
        <v>35</v>
      </c>
    </row>
    <row r="749" spans="1:10" s="67" customFormat="1" ht="12.75">
      <c r="A749" s="27" t="s">
        <v>807</v>
      </c>
      <c r="B749" s="111" t="s">
        <v>104</v>
      </c>
      <c r="C749" s="112" t="s">
        <v>837</v>
      </c>
      <c r="D749" s="102">
        <v>0.11890046296296297</v>
      </c>
      <c r="E749" s="102">
        <v>0.11527399884259261</v>
      </c>
      <c r="F749" s="27">
        <v>76.4</v>
      </c>
      <c r="G749" s="108"/>
      <c r="H749" s="90" t="s">
        <v>187</v>
      </c>
      <c r="I749" s="113" t="s">
        <v>16</v>
      </c>
      <c r="J749" s="113">
        <v>42</v>
      </c>
    </row>
    <row r="750" spans="1:10" s="67" customFormat="1" ht="12.75">
      <c r="A750" s="27" t="s">
        <v>807</v>
      </c>
      <c r="B750" s="111" t="s">
        <v>104</v>
      </c>
      <c r="C750" s="112" t="s">
        <v>838</v>
      </c>
      <c r="D750" s="102">
        <v>0.11753472222222222</v>
      </c>
      <c r="E750" s="102">
        <v>0.11559539930555555</v>
      </c>
      <c r="F750" s="27">
        <v>76.19</v>
      </c>
      <c r="G750" s="108"/>
      <c r="H750" s="90" t="s">
        <v>187</v>
      </c>
      <c r="I750" s="113" t="s">
        <v>16</v>
      </c>
      <c r="J750" s="113">
        <v>40</v>
      </c>
    </row>
    <row r="751" spans="1:10" s="67" customFormat="1" ht="12.75">
      <c r="A751" s="27" t="s">
        <v>807</v>
      </c>
      <c r="B751" s="111" t="s">
        <v>104</v>
      </c>
      <c r="C751" s="112" t="s">
        <v>596</v>
      </c>
      <c r="D751" s="102">
        <v>0.13565972222222222</v>
      </c>
      <c r="E751" s="102">
        <v>0.1289988298611111</v>
      </c>
      <c r="F751" s="27">
        <v>74.74</v>
      </c>
      <c r="G751" s="108"/>
      <c r="H751" s="90" t="s">
        <v>187</v>
      </c>
      <c r="I751" s="113" t="s">
        <v>45</v>
      </c>
      <c r="J751" s="113">
        <v>43</v>
      </c>
    </row>
    <row r="752" spans="1:10" s="67" customFormat="1" ht="12.75">
      <c r="A752" s="27" t="s">
        <v>807</v>
      </c>
      <c r="B752" s="111" t="s">
        <v>104</v>
      </c>
      <c r="C752" s="112" t="s">
        <v>599</v>
      </c>
      <c r="D752" s="102">
        <v>0.13063657407407406</v>
      </c>
      <c r="E752" s="102">
        <v>0.13063657407407406</v>
      </c>
      <c r="F752" s="27">
        <v>73.81</v>
      </c>
      <c r="G752" s="108"/>
      <c r="H752" s="90" t="s">
        <v>187</v>
      </c>
      <c r="I752" s="113" t="s">
        <v>45</v>
      </c>
      <c r="J752" s="113">
        <v>33</v>
      </c>
    </row>
    <row r="753" spans="1:10" s="67" customFormat="1" ht="12.75">
      <c r="A753" s="27" t="s">
        <v>807</v>
      </c>
      <c r="B753" s="111" t="s">
        <v>104</v>
      </c>
      <c r="C753" s="112" t="s">
        <v>839</v>
      </c>
      <c r="D753" s="102">
        <v>0.1324537037037037</v>
      </c>
      <c r="E753" s="102">
        <v>0.13114241203703705</v>
      </c>
      <c r="F753" s="27">
        <v>73.52</v>
      </c>
      <c r="G753" s="108"/>
      <c r="H753" s="90" t="s">
        <v>187</v>
      </c>
      <c r="I753" s="113" t="s">
        <v>45</v>
      </c>
      <c r="J753" s="113">
        <v>38</v>
      </c>
    </row>
    <row r="754" spans="1:10" s="67" customFormat="1" ht="12.75">
      <c r="A754" s="27" t="s">
        <v>807</v>
      </c>
      <c r="B754" s="111" t="s">
        <v>104</v>
      </c>
      <c r="C754" s="112" t="s">
        <v>766</v>
      </c>
      <c r="D754" s="102">
        <v>0.1378125</v>
      </c>
      <c r="E754" s="102">
        <v>0.12379696875</v>
      </c>
      <c r="F754" s="27">
        <v>71.14</v>
      </c>
      <c r="G754" s="108"/>
      <c r="H754" s="90" t="s">
        <v>187</v>
      </c>
      <c r="I754" s="113" t="s">
        <v>16</v>
      </c>
      <c r="J754" s="113">
        <v>52</v>
      </c>
    </row>
    <row r="755" spans="1:10" s="67" customFormat="1" ht="12.75">
      <c r="A755" s="27" t="s">
        <v>807</v>
      </c>
      <c r="B755" s="111" t="s">
        <v>104</v>
      </c>
      <c r="C755" s="112" t="s">
        <v>600</v>
      </c>
      <c r="D755" s="102">
        <v>0.12883101851851853</v>
      </c>
      <c r="E755" s="102">
        <v>0.12848317476851853</v>
      </c>
      <c r="F755" s="27">
        <v>68.55</v>
      </c>
      <c r="G755" s="108"/>
      <c r="H755" s="90" t="s">
        <v>187</v>
      </c>
      <c r="I755" s="113" t="s">
        <v>16</v>
      </c>
      <c r="J755" s="113">
        <v>38</v>
      </c>
    </row>
    <row r="756" spans="1:10" s="67" customFormat="1" ht="12.75">
      <c r="A756" s="27" t="s">
        <v>807</v>
      </c>
      <c r="B756" s="111" t="s">
        <v>104</v>
      </c>
      <c r="C756" s="112" t="s">
        <v>840</v>
      </c>
      <c r="D756" s="102">
        <v>0.14778935185185185</v>
      </c>
      <c r="E756" s="102">
        <v>0.14168565162037036</v>
      </c>
      <c r="F756" s="27">
        <v>68.05</v>
      </c>
      <c r="G756" s="108"/>
      <c r="H756" s="90" t="s">
        <v>187</v>
      </c>
      <c r="I756" s="113" t="s">
        <v>45</v>
      </c>
      <c r="J756" s="113">
        <v>42</v>
      </c>
    </row>
    <row r="757" spans="1:10" s="67" customFormat="1" ht="12.75">
      <c r="A757" s="27" t="s">
        <v>807</v>
      </c>
      <c r="B757" s="111" t="s">
        <v>104</v>
      </c>
      <c r="C757" s="112" t="s">
        <v>841</v>
      </c>
      <c r="D757" s="102">
        <v>0.13266203703703702</v>
      </c>
      <c r="E757" s="102">
        <v>0.13266203703703702</v>
      </c>
      <c r="F757" s="27">
        <v>66.39</v>
      </c>
      <c r="G757" s="108"/>
      <c r="H757" s="90" t="s">
        <v>187</v>
      </c>
      <c r="I757" s="113" t="s">
        <v>16</v>
      </c>
      <c r="J757" s="113">
        <v>30</v>
      </c>
    </row>
    <row r="758" spans="1:10" s="67" customFormat="1" ht="12.75">
      <c r="A758" s="27" t="s">
        <v>807</v>
      </c>
      <c r="B758" s="111" t="s">
        <v>104</v>
      </c>
      <c r="C758" s="112" t="s">
        <v>842</v>
      </c>
      <c r="D758" s="102">
        <v>0.1477199074074074</v>
      </c>
      <c r="E758" s="102">
        <v>0.14012710416666666</v>
      </c>
      <c r="F758" s="27">
        <v>62.85</v>
      </c>
      <c r="G758" s="108"/>
      <c r="H758" s="90" t="s">
        <v>187</v>
      </c>
      <c r="I758" s="113" t="s">
        <v>16</v>
      </c>
      <c r="J758" s="113">
        <v>45</v>
      </c>
    </row>
    <row r="759" spans="1:10" s="67" customFormat="1" ht="12.75">
      <c r="A759" s="27" t="s">
        <v>807</v>
      </c>
      <c r="B759" s="111" t="s">
        <v>104</v>
      </c>
      <c r="C759" s="112" t="s">
        <v>843</v>
      </c>
      <c r="D759" s="102">
        <v>0.15122685185185183</v>
      </c>
      <c r="E759" s="102">
        <v>0.14451237962962962</v>
      </c>
      <c r="F759" s="27">
        <v>60.94</v>
      </c>
      <c r="G759" s="108"/>
      <c r="H759" s="90" t="s">
        <v>187</v>
      </c>
      <c r="I759" s="113" t="s">
        <v>16</v>
      </c>
      <c r="J759" s="113">
        <v>44</v>
      </c>
    </row>
    <row r="760" spans="1:10" s="67" customFormat="1" ht="12.75">
      <c r="A760" s="27" t="s">
        <v>807</v>
      </c>
      <c r="B760" s="111" t="s">
        <v>104</v>
      </c>
      <c r="C760" s="112" t="s">
        <v>844</v>
      </c>
      <c r="D760" s="102">
        <v>0.1557523148148148</v>
      </c>
      <c r="E760" s="102">
        <v>0.1557523148148148</v>
      </c>
      <c r="F760" s="27">
        <v>56.55</v>
      </c>
      <c r="G760" s="108"/>
      <c r="H760" s="90" t="s">
        <v>187</v>
      </c>
      <c r="I760" s="113" t="s">
        <v>16</v>
      </c>
      <c r="J760" s="113">
        <v>25</v>
      </c>
    </row>
    <row r="761" spans="1:10" s="67" customFormat="1" ht="12.75">
      <c r="A761" s="27" t="s">
        <v>807</v>
      </c>
      <c r="B761" s="111" t="s">
        <v>104</v>
      </c>
      <c r="C761" s="112" t="s">
        <v>845</v>
      </c>
      <c r="D761" s="102">
        <v>0.17667824074074076</v>
      </c>
      <c r="E761" s="102">
        <v>0.17667824074074076</v>
      </c>
      <c r="F761" s="27">
        <v>54.57</v>
      </c>
      <c r="G761" s="108"/>
      <c r="H761" s="90" t="s">
        <v>187</v>
      </c>
      <c r="I761" s="113" t="s">
        <v>45</v>
      </c>
      <c r="J761" s="113">
        <v>36</v>
      </c>
    </row>
    <row r="762" spans="1:10" s="67" customFormat="1" ht="12.75">
      <c r="A762" s="27" t="s">
        <v>807</v>
      </c>
      <c r="B762" s="111" t="s">
        <v>104</v>
      </c>
      <c r="C762" s="112" t="s">
        <v>846</v>
      </c>
      <c r="D762" s="102">
        <v>0.18789351851851852</v>
      </c>
      <c r="E762" s="102">
        <v>0.17421487037037037</v>
      </c>
      <c r="F762" s="27">
        <v>50.55</v>
      </c>
      <c r="G762" s="108"/>
      <c r="H762" s="90" t="s">
        <v>187</v>
      </c>
      <c r="I762" s="113" t="s">
        <v>16</v>
      </c>
      <c r="J762" s="113">
        <v>48</v>
      </c>
    </row>
    <row r="763" spans="1:10" s="67" customFormat="1" ht="12.75">
      <c r="A763" s="27" t="s">
        <v>807</v>
      </c>
      <c r="B763" s="111" t="s">
        <v>143</v>
      </c>
      <c r="C763" s="112" t="s">
        <v>847</v>
      </c>
      <c r="D763" s="102">
        <v>0.11072916666666667</v>
      </c>
      <c r="E763" s="102">
        <v>0.10966616666666666</v>
      </c>
      <c r="F763" s="27">
        <v>80.31</v>
      </c>
      <c r="G763" s="108">
        <v>302.53</v>
      </c>
      <c r="H763" s="90" t="s">
        <v>187</v>
      </c>
      <c r="I763" s="113" t="s">
        <v>16</v>
      </c>
      <c r="J763" s="113">
        <v>39</v>
      </c>
    </row>
    <row r="764" spans="1:10" s="67" customFormat="1" ht="12.75">
      <c r="A764" s="27" t="s">
        <v>807</v>
      </c>
      <c r="B764" s="111" t="s">
        <v>143</v>
      </c>
      <c r="C764" s="112" t="s">
        <v>848</v>
      </c>
      <c r="D764" s="102">
        <v>0.1439814814814815</v>
      </c>
      <c r="E764" s="102">
        <v>0.11599148148148149</v>
      </c>
      <c r="F764" s="27">
        <v>75.93</v>
      </c>
      <c r="G764" s="108"/>
      <c r="H764" s="90" t="s">
        <v>187</v>
      </c>
      <c r="I764" s="113" t="s">
        <v>16</v>
      </c>
      <c r="J764" s="113">
        <v>64</v>
      </c>
    </row>
    <row r="765" spans="1:10" s="67" customFormat="1" ht="12.75">
      <c r="A765" s="27" t="s">
        <v>807</v>
      </c>
      <c r="B765" s="111" t="s">
        <v>143</v>
      </c>
      <c r="C765" s="112" t="s">
        <v>232</v>
      </c>
      <c r="D765" s="102">
        <v>0.12089120370370371</v>
      </c>
      <c r="E765" s="102">
        <v>0.11973064814814814</v>
      </c>
      <c r="F765" s="27">
        <v>73.56</v>
      </c>
      <c r="G765" s="108"/>
      <c r="H765" s="90" t="s">
        <v>187</v>
      </c>
      <c r="I765" s="113" t="s">
        <v>16</v>
      </c>
      <c r="J765" s="113">
        <v>39</v>
      </c>
    </row>
    <row r="766" spans="1:10" s="67" customFormat="1" ht="12.75">
      <c r="A766" s="27" t="s">
        <v>807</v>
      </c>
      <c r="B766" s="111" t="s">
        <v>143</v>
      </c>
      <c r="C766" s="112" t="s">
        <v>707</v>
      </c>
      <c r="D766" s="102">
        <v>0.12109953703703703</v>
      </c>
      <c r="E766" s="102">
        <v>0.12109953703703703</v>
      </c>
      <c r="F766" s="27">
        <v>72.73</v>
      </c>
      <c r="G766" s="108"/>
      <c r="H766" s="90" t="s">
        <v>187</v>
      </c>
      <c r="I766" s="113" t="s">
        <v>16</v>
      </c>
      <c r="J766" s="113">
        <v>32</v>
      </c>
    </row>
    <row r="767" spans="1:10" s="67" customFormat="1" ht="12.75">
      <c r="A767" s="27" t="s">
        <v>807</v>
      </c>
      <c r="B767" s="111" t="s">
        <v>143</v>
      </c>
      <c r="C767" s="112" t="s">
        <v>230</v>
      </c>
      <c r="D767" s="102">
        <v>0.1330902777777778</v>
      </c>
      <c r="E767" s="102">
        <v>0.12151142361111113</v>
      </c>
      <c r="F767" s="27">
        <v>72.48</v>
      </c>
      <c r="G767" s="108"/>
      <c r="H767" s="90" t="s">
        <v>187</v>
      </c>
      <c r="I767" s="113" t="s">
        <v>16</v>
      </c>
      <c r="J767" s="113">
        <v>50</v>
      </c>
    </row>
    <row r="768" spans="1:10" s="67" customFormat="1" ht="12.75">
      <c r="A768" s="27" t="s">
        <v>807</v>
      </c>
      <c r="B768" s="111" t="s">
        <v>143</v>
      </c>
      <c r="C768" s="112" t="s">
        <v>770</v>
      </c>
      <c r="D768" s="102">
        <v>0.14912037037037038</v>
      </c>
      <c r="E768" s="102">
        <v>0.12254712037037037</v>
      </c>
      <c r="F768" s="27">
        <v>71.87</v>
      </c>
      <c r="G768" s="108"/>
      <c r="H768" s="90" t="s">
        <v>187</v>
      </c>
      <c r="I768" s="113" t="s">
        <v>16</v>
      </c>
      <c r="J768" s="113">
        <v>62</v>
      </c>
    </row>
    <row r="769" spans="1:10" s="67" customFormat="1" ht="12.75">
      <c r="A769" s="27" t="s">
        <v>807</v>
      </c>
      <c r="B769" s="111" t="s">
        <v>143</v>
      </c>
      <c r="C769" s="112" t="s">
        <v>606</v>
      </c>
      <c r="D769" s="102">
        <v>0.12268518518518519</v>
      </c>
      <c r="E769" s="102">
        <v>0.12268518518518519</v>
      </c>
      <c r="F769" s="27">
        <v>71.79</v>
      </c>
      <c r="G769" s="108"/>
      <c r="H769" s="90" t="s">
        <v>187</v>
      </c>
      <c r="I769" s="113" t="s">
        <v>16</v>
      </c>
      <c r="J769" s="113">
        <v>35</v>
      </c>
    </row>
    <row r="770" spans="1:10" s="67" customFormat="1" ht="12.75">
      <c r="A770" s="27" t="s">
        <v>807</v>
      </c>
      <c r="B770" s="111" t="s">
        <v>143</v>
      </c>
      <c r="C770" s="112" t="s">
        <v>607</v>
      </c>
      <c r="D770" s="102">
        <v>0.15570601851851854</v>
      </c>
      <c r="E770" s="102">
        <v>0.13678773726851853</v>
      </c>
      <c r="F770" s="27">
        <v>70.49</v>
      </c>
      <c r="G770" s="108"/>
      <c r="H770" s="90" t="s">
        <v>187</v>
      </c>
      <c r="I770" s="113" t="s">
        <v>45</v>
      </c>
      <c r="J770" s="113">
        <v>52</v>
      </c>
    </row>
    <row r="771" spans="1:10" s="67" customFormat="1" ht="12.75">
      <c r="A771" s="27" t="s">
        <v>807</v>
      </c>
      <c r="B771" s="111" t="s">
        <v>143</v>
      </c>
      <c r="C771" s="112" t="s">
        <v>713</v>
      </c>
      <c r="D771" s="102">
        <v>0.1433449074074074</v>
      </c>
      <c r="E771" s="102">
        <v>0.1256131423611111</v>
      </c>
      <c r="F771" s="27">
        <v>70.11</v>
      </c>
      <c r="G771" s="108"/>
      <c r="H771" s="90" t="s">
        <v>187</v>
      </c>
      <c r="I771" s="113" t="s">
        <v>16</v>
      </c>
      <c r="J771" s="113">
        <v>55</v>
      </c>
    </row>
    <row r="772" spans="1:10" s="67" customFormat="1" ht="12.75">
      <c r="A772" s="27" t="s">
        <v>807</v>
      </c>
      <c r="B772" s="111" t="s">
        <v>143</v>
      </c>
      <c r="C772" s="112" t="s">
        <v>849</v>
      </c>
      <c r="D772" s="102">
        <v>0.13030092592592593</v>
      </c>
      <c r="E772" s="102">
        <v>0.13030092592592593</v>
      </c>
      <c r="F772" s="27">
        <v>67.59</v>
      </c>
      <c r="G772" s="108"/>
      <c r="H772" s="90" t="s">
        <v>187</v>
      </c>
      <c r="I772" s="113" t="s">
        <v>16</v>
      </c>
      <c r="J772" s="113">
        <v>32</v>
      </c>
    </row>
    <row r="773" spans="1:10" s="67" customFormat="1" ht="12.75">
      <c r="A773" s="27" t="s">
        <v>807</v>
      </c>
      <c r="B773" s="111" t="s">
        <v>143</v>
      </c>
      <c r="C773" s="112" t="s">
        <v>773</v>
      </c>
      <c r="D773" s="102">
        <v>0.16215277777777778</v>
      </c>
      <c r="E773" s="102">
        <v>0.14512673611111113</v>
      </c>
      <c r="F773" s="27">
        <v>66.44</v>
      </c>
      <c r="G773" s="108"/>
      <c r="H773" s="90" t="s">
        <v>187</v>
      </c>
      <c r="I773" s="113" t="s">
        <v>45</v>
      </c>
      <c r="J773" s="113">
        <v>50</v>
      </c>
    </row>
    <row r="774" spans="1:10" s="67" customFormat="1" ht="12.75">
      <c r="A774" s="27" t="s">
        <v>807</v>
      </c>
      <c r="B774" s="111" t="s">
        <v>143</v>
      </c>
      <c r="C774" s="112" t="s">
        <v>850</v>
      </c>
      <c r="D774" s="102">
        <v>0.13819444444444443</v>
      </c>
      <c r="E774" s="102">
        <v>0.1330259722222222</v>
      </c>
      <c r="F774" s="27">
        <v>66.21</v>
      </c>
      <c r="G774" s="108"/>
      <c r="H774" s="90" t="s">
        <v>187</v>
      </c>
      <c r="I774" s="113" t="s">
        <v>16</v>
      </c>
      <c r="J774" s="113">
        <v>43</v>
      </c>
    </row>
    <row r="775" spans="1:10" s="67" customFormat="1" ht="12.75">
      <c r="A775" s="27" t="s">
        <v>807</v>
      </c>
      <c r="B775" s="111" t="s">
        <v>143</v>
      </c>
      <c r="C775" s="112" t="s">
        <v>851</v>
      </c>
      <c r="D775" s="102">
        <v>0.1552199074074074</v>
      </c>
      <c r="E775" s="102">
        <v>0.1383009375</v>
      </c>
      <c r="F775" s="27">
        <v>63.68</v>
      </c>
      <c r="G775" s="108"/>
      <c r="H775" s="90" t="s">
        <v>187</v>
      </c>
      <c r="I775" s="113" t="s">
        <v>16</v>
      </c>
      <c r="J775" s="113">
        <v>53</v>
      </c>
    </row>
    <row r="776" spans="1:10" s="67" customFormat="1" ht="12.75">
      <c r="A776" s="27" t="s">
        <v>807</v>
      </c>
      <c r="B776" s="111" t="s">
        <v>143</v>
      </c>
      <c r="C776" s="112" t="s">
        <v>720</v>
      </c>
      <c r="D776" s="102">
        <v>0.17248842592592592</v>
      </c>
      <c r="E776" s="102">
        <v>0.16401924421296296</v>
      </c>
      <c r="F776" s="27">
        <v>58.78</v>
      </c>
      <c r="G776" s="108"/>
      <c r="H776" s="90" t="s">
        <v>187</v>
      </c>
      <c r="I776" s="113" t="s">
        <v>45</v>
      </c>
      <c r="J776" s="113">
        <v>43</v>
      </c>
    </row>
    <row r="777" spans="1:10" s="67" customFormat="1" ht="12.75">
      <c r="A777" s="27" t="s">
        <v>807</v>
      </c>
      <c r="B777" s="111" t="s">
        <v>143</v>
      </c>
      <c r="C777" s="112" t="s">
        <v>852</v>
      </c>
      <c r="D777" s="102">
        <v>0.18837962962962962</v>
      </c>
      <c r="E777" s="102">
        <v>0.1654915046296296</v>
      </c>
      <c r="F777" s="27">
        <v>58.26</v>
      </c>
      <c r="G777" s="108"/>
      <c r="H777" s="90" t="s">
        <v>187</v>
      </c>
      <c r="I777" s="113" t="s">
        <v>45</v>
      </c>
      <c r="J777" s="113">
        <v>52</v>
      </c>
    </row>
    <row r="778" spans="1:10" s="67" customFormat="1" ht="12.75">
      <c r="A778" s="27" t="s">
        <v>807</v>
      </c>
      <c r="B778" s="111" t="s">
        <v>143</v>
      </c>
      <c r="C778" s="112" t="s">
        <v>668</v>
      </c>
      <c r="D778" s="102">
        <v>0.17427083333333335</v>
      </c>
      <c r="E778" s="102">
        <v>0.1677531041666667</v>
      </c>
      <c r="F778" s="27">
        <v>52.5</v>
      </c>
      <c r="G778" s="108"/>
      <c r="H778" s="90" t="s">
        <v>187</v>
      </c>
      <c r="I778" s="113" t="s">
        <v>16</v>
      </c>
      <c r="J778" s="113">
        <v>43</v>
      </c>
    </row>
    <row r="779" spans="1:10" s="67" customFormat="1" ht="12.75">
      <c r="A779" s="27" t="s">
        <v>807</v>
      </c>
      <c r="B779" s="111" t="s">
        <v>853</v>
      </c>
      <c r="C779" s="112" t="s">
        <v>528</v>
      </c>
      <c r="D779" s="102">
        <v>0.11388888888888889</v>
      </c>
      <c r="E779" s="102">
        <v>0.10883222222222222</v>
      </c>
      <c r="F779" s="27">
        <v>80.93</v>
      </c>
      <c r="G779" s="108">
        <v>265.61</v>
      </c>
      <c r="H779" s="90" t="s">
        <v>187</v>
      </c>
      <c r="I779" s="113" t="s">
        <v>16</v>
      </c>
      <c r="J779" s="113">
        <v>44</v>
      </c>
    </row>
    <row r="780" spans="1:10" s="67" customFormat="1" ht="12.75">
      <c r="A780" s="27" t="s">
        <v>807</v>
      </c>
      <c r="B780" s="111" t="s">
        <v>853</v>
      </c>
      <c r="C780" s="112" t="s">
        <v>854</v>
      </c>
      <c r="D780" s="102">
        <v>0.13137731481481482</v>
      </c>
      <c r="E780" s="102">
        <v>0.12554416203703705</v>
      </c>
      <c r="F780" s="27">
        <v>70.15</v>
      </c>
      <c r="G780" s="108"/>
      <c r="H780" s="90" t="s">
        <v>187</v>
      </c>
      <c r="I780" s="113" t="s">
        <v>16</v>
      </c>
      <c r="J780" s="113">
        <v>44</v>
      </c>
    </row>
    <row r="781" spans="1:10" s="67" customFormat="1" ht="12.75">
      <c r="A781" s="27" t="s">
        <v>807</v>
      </c>
      <c r="B781" s="111" t="s">
        <v>853</v>
      </c>
      <c r="C781" s="112" t="s">
        <v>855</v>
      </c>
      <c r="D781" s="102">
        <v>0.16371527777777778</v>
      </c>
      <c r="E781" s="102">
        <v>0.15297555555555556</v>
      </c>
      <c r="F781" s="27">
        <v>57.57</v>
      </c>
      <c r="G781" s="108"/>
      <c r="H781" s="90" t="s">
        <v>187</v>
      </c>
      <c r="I781" s="113" t="s">
        <v>16</v>
      </c>
      <c r="J781" s="113">
        <v>47</v>
      </c>
    </row>
    <row r="782" spans="1:10" s="67" customFormat="1" ht="12.75">
      <c r="A782" s="27" t="s">
        <v>807</v>
      </c>
      <c r="B782" s="111" t="s">
        <v>853</v>
      </c>
      <c r="C782" s="112" t="s">
        <v>856</v>
      </c>
      <c r="D782" s="102">
        <v>0.1654861111111111</v>
      </c>
      <c r="E782" s="102">
        <v>0.15463022222222222</v>
      </c>
      <c r="F782" s="27">
        <v>56.96</v>
      </c>
      <c r="G782" s="108"/>
      <c r="H782" s="90" t="s">
        <v>187</v>
      </c>
      <c r="I782" s="113" t="s">
        <v>16</v>
      </c>
      <c r="J782" s="113">
        <v>47</v>
      </c>
    </row>
    <row r="783" spans="1:10" s="67" customFormat="1" ht="12.75">
      <c r="A783" s="27" t="s">
        <v>807</v>
      </c>
      <c r="B783" s="111" t="s">
        <v>853</v>
      </c>
      <c r="C783" s="112" t="s">
        <v>857</v>
      </c>
      <c r="D783" s="102">
        <v>0.16842592592592595</v>
      </c>
      <c r="E783" s="102">
        <v>0.15616451851851854</v>
      </c>
      <c r="F783" s="27">
        <v>56.4</v>
      </c>
      <c r="G783" s="108"/>
      <c r="H783" s="90" t="s">
        <v>187</v>
      </c>
      <c r="I783" s="113" t="s">
        <v>16</v>
      </c>
      <c r="J783" s="113">
        <v>48</v>
      </c>
    </row>
    <row r="784" spans="1:10" s="67" customFormat="1" ht="12.75">
      <c r="A784" s="27" t="s">
        <v>807</v>
      </c>
      <c r="B784" s="111" t="s">
        <v>853</v>
      </c>
      <c r="C784" s="112" t="s">
        <v>858</v>
      </c>
      <c r="D784" s="102">
        <v>0.16141203703703702</v>
      </c>
      <c r="E784" s="102">
        <v>0.16141203703703702</v>
      </c>
      <c r="F784" s="27">
        <v>54.56</v>
      </c>
      <c r="G784" s="108"/>
      <c r="H784" s="90" t="s">
        <v>187</v>
      </c>
      <c r="I784" s="113" t="s">
        <v>16</v>
      </c>
      <c r="J784" s="113">
        <v>35</v>
      </c>
    </row>
    <row r="785" spans="1:10" s="67" customFormat="1" ht="12.75">
      <c r="A785" s="27" t="s">
        <v>807</v>
      </c>
      <c r="B785" s="111" t="s">
        <v>853</v>
      </c>
      <c r="C785" s="112" t="s">
        <v>859</v>
      </c>
      <c r="D785" s="102">
        <v>0.1879861111111111</v>
      </c>
      <c r="E785" s="102">
        <v>0.1661045277777778</v>
      </c>
      <c r="F785" s="27">
        <v>53.02</v>
      </c>
      <c r="G785" s="108"/>
      <c r="H785" s="90" t="s">
        <v>187</v>
      </c>
      <c r="I785" s="113" t="s">
        <v>16</v>
      </c>
      <c r="J785" s="113">
        <v>54</v>
      </c>
    </row>
    <row r="786" spans="1:10" s="67" customFormat="1" ht="12.75">
      <c r="A786" s="27" t="s">
        <v>807</v>
      </c>
      <c r="B786" s="111" t="s">
        <v>860</v>
      </c>
      <c r="C786" s="112" t="s">
        <v>382</v>
      </c>
      <c r="D786" s="102">
        <v>0.13157407407407407</v>
      </c>
      <c r="E786" s="102">
        <v>0.1122721574074074</v>
      </c>
      <c r="F786" s="27">
        <v>78.45</v>
      </c>
      <c r="G786" s="108">
        <v>264.2</v>
      </c>
      <c r="H786" s="90" t="s">
        <v>187</v>
      </c>
      <c r="I786" s="113" t="s">
        <v>16</v>
      </c>
      <c r="J786" s="113">
        <v>58</v>
      </c>
    </row>
    <row r="787" spans="1:10" s="67" customFormat="1" ht="12.75">
      <c r="A787" s="27" t="s">
        <v>807</v>
      </c>
      <c r="B787" s="111" t="s">
        <v>860</v>
      </c>
      <c r="C787" s="112" t="s">
        <v>384</v>
      </c>
      <c r="D787" s="102">
        <v>0.1352662037037037</v>
      </c>
      <c r="E787" s="102">
        <v>0.1330343113425926</v>
      </c>
      <c r="F787" s="27">
        <v>66.2</v>
      </c>
      <c r="G787" s="108"/>
      <c r="H787" s="90" t="s">
        <v>187</v>
      </c>
      <c r="I787" s="113" t="s">
        <v>16</v>
      </c>
      <c r="J787" s="113">
        <v>40</v>
      </c>
    </row>
    <row r="788" spans="1:10" s="67" customFormat="1" ht="12.75">
      <c r="A788" s="27" t="s">
        <v>807</v>
      </c>
      <c r="B788" s="111" t="s">
        <v>860</v>
      </c>
      <c r="C788" s="112" t="s">
        <v>861</v>
      </c>
      <c r="D788" s="102">
        <v>0.1492013888888889</v>
      </c>
      <c r="E788" s="102">
        <v>0.14656052430555555</v>
      </c>
      <c r="F788" s="27">
        <v>65.79</v>
      </c>
      <c r="G788" s="108"/>
      <c r="H788" s="90" t="s">
        <v>187</v>
      </c>
      <c r="I788" s="113" t="s">
        <v>45</v>
      </c>
      <c r="J788" s="113">
        <v>39</v>
      </c>
    </row>
    <row r="789" spans="1:10" s="67" customFormat="1" ht="12.75">
      <c r="A789" s="27" t="s">
        <v>807</v>
      </c>
      <c r="B789" s="111" t="s">
        <v>860</v>
      </c>
      <c r="C789" s="112" t="s">
        <v>862</v>
      </c>
      <c r="D789" s="102">
        <v>0.17019675925925926</v>
      </c>
      <c r="E789" s="102">
        <v>0.16383140046296296</v>
      </c>
      <c r="F789" s="27">
        <v>53.76</v>
      </c>
      <c r="G789" s="108"/>
      <c r="H789" s="90" t="s">
        <v>187</v>
      </c>
      <c r="I789" s="113" t="s">
        <v>16</v>
      </c>
      <c r="J789" s="113">
        <v>43</v>
      </c>
    </row>
    <row r="790" spans="1:10" s="67" customFormat="1" ht="12.75">
      <c r="A790" s="27" t="s">
        <v>807</v>
      </c>
      <c r="B790" s="111" t="s">
        <v>860</v>
      </c>
      <c r="C790" s="112" t="s">
        <v>863</v>
      </c>
      <c r="D790" s="102">
        <v>0.20574074074074075</v>
      </c>
      <c r="E790" s="102">
        <v>0.1824508888888889</v>
      </c>
      <c r="F790" s="27">
        <v>52.84</v>
      </c>
      <c r="G790" s="108"/>
      <c r="H790" s="90" t="s">
        <v>187</v>
      </c>
      <c r="I790" s="113" t="s">
        <v>45</v>
      </c>
      <c r="J790" s="113">
        <v>51</v>
      </c>
    </row>
    <row r="791" spans="1:10" s="67" customFormat="1" ht="12.75">
      <c r="A791" s="27" t="s">
        <v>807</v>
      </c>
      <c r="B791" s="111" t="s">
        <v>864</v>
      </c>
      <c r="C791" s="112" t="s">
        <v>865</v>
      </c>
      <c r="D791" s="102">
        <v>0.11716435185185185</v>
      </c>
      <c r="E791" s="102">
        <v>0.11684800810185185</v>
      </c>
      <c r="F791" s="27">
        <v>75.37</v>
      </c>
      <c r="G791" s="108">
        <v>191.88</v>
      </c>
      <c r="H791" s="90" t="s">
        <v>263</v>
      </c>
      <c r="I791" s="113" t="s">
        <v>16</v>
      </c>
      <c r="J791" s="113">
        <v>38</v>
      </c>
    </row>
    <row r="792" spans="1:10" s="67" customFormat="1" ht="12.75">
      <c r="A792" s="27" t="s">
        <v>807</v>
      </c>
      <c r="B792" s="111" t="s">
        <v>864</v>
      </c>
      <c r="C792" s="112" t="s">
        <v>866</v>
      </c>
      <c r="D792" s="102">
        <v>0.16059027777777776</v>
      </c>
      <c r="E792" s="102">
        <v>0.13948871527777776</v>
      </c>
      <c r="F792" s="27">
        <v>63.14</v>
      </c>
      <c r="G792" s="108"/>
      <c r="H792" s="90" t="s">
        <v>263</v>
      </c>
      <c r="I792" s="113" t="s">
        <v>16</v>
      </c>
      <c r="J792" s="113">
        <v>56</v>
      </c>
    </row>
    <row r="793" spans="1:10" s="67" customFormat="1" ht="12.75">
      <c r="A793" s="27" t="s">
        <v>807</v>
      </c>
      <c r="B793" s="111" t="s">
        <v>864</v>
      </c>
      <c r="C793" s="112" t="s">
        <v>867</v>
      </c>
      <c r="D793" s="102">
        <v>0.17142361111111112</v>
      </c>
      <c r="E793" s="102">
        <v>0.16501236805555558</v>
      </c>
      <c r="F793" s="27">
        <v>53.37</v>
      </c>
      <c r="G793" s="108"/>
      <c r="H793" s="90" t="s">
        <v>263</v>
      </c>
      <c r="I793" s="113" t="s">
        <v>16</v>
      </c>
      <c r="J793" s="113">
        <v>43</v>
      </c>
    </row>
    <row r="794" spans="1:10" s="67" customFormat="1" ht="12.75">
      <c r="A794" s="27" t="s">
        <v>807</v>
      </c>
      <c r="B794" s="111" t="s">
        <v>868</v>
      </c>
      <c r="C794" s="112" t="s">
        <v>869</v>
      </c>
      <c r="D794" s="102">
        <v>0.1333101851851852</v>
      </c>
      <c r="E794" s="102">
        <v>0.1333101851851852</v>
      </c>
      <c r="F794" s="27">
        <v>66.07</v>
      </c>
      <c r="G794" s="108">
        <v>174.06</v>
      </c>
      <c r="H794" s="90" t="s">
        <v>187</v>
      </c>
      <c r="I794" s="113" t="s">
        <v>16</v>
      </c>
      <c r="J794" s="113">
        <v>32</v>
      </c>
    </row>
    <row r="795" spans="1:10" s="67" customFormat="1" ht="12.75">
      <c r="A795" s="27" t="s">
        <v>807</v>
      </c>
      <c r="B795" s="111" t="s">
        <v>868</v>
      </c>
      <c r="C795" s="112" t="s">
        <v>870</v>
      </c>
      <c r="D795" s="102">
        <v>0.1464236111111111</v>
      </c>
      <c r="E795" s="102">
        <v>0.1464236111111111</v>
      </c>
      <c r="F795" s="27">
        <v>60.15</v>
      </c>
      <c r="G795" s="108"/>
      <c r="H795" s="90" t="s">
        <v>187</v>
      </c>
      <c r="I795" s="113" t="s">
        <v>16</v>
      </c>
      <c r="J795" s="113">
        <v>36</v>
      </c>
    </row>
    <row r="796" spans="1:10" s="67" customFormat="1" ht="12.75">
      <c r="A796" s="27" t="s">
        <v>807</v>
      </c>
      <c r="B796" s="111" t="s">
        <v>868</v>
      </c>
      <c r="C796" s="112" t="s">
        <v>871</v>
      </c>
      <c r="D796" s="102">
        <v>0.20155092592592594</v>
      </c>
      <c r="E796" s="102">
        <v>0.20155092592592594</v>
      </c>
      <c r="F796" s="27">
        <v>47.84</v>
      </c>
      <c r="G796" s="108"/>
      <c r="H796" s="90" t="s">
        <v>187</v>
      </c>
      <c r="I796" s="113" t="s">
        <v>45</v>
      </c>
      <c r="J796" s="113">
        <v>27</v>
      </c>
    </row>
    <row r="797" spans="1:10" s="67" customFormat="1" ht="12.75">
      <c r="A797" s="27" t="s">
        <v>807</v>
      </c>
      <c r="B797" s="111" t="s">
        <v>872</v>
      </c>
      <c r="C797" s="112" t="s">
        <v>873</v>
      </c>
      <c r="D797" s="102">
        <v>0.16777777777777778</v>
      </c>
      <c r="E797" s="102">
        <v>0.13787977777777777</v>
      </c>
      <c r="F797" s="27">
        <v>63.88</v>
      </c>
      <c r="G797" s="108">
        <v>63.88</v>
      </c>
      <c r="H797" s="90" t="s">
        <v>187</v>
      </c>
      <c r="I797" s="113" t="s">
        <v>16</v>
      </c>
      <c r="J797" s="113">
        <v>62</v>
      </c>
    </row>
    <row r="798" spans="1:10" s="67" customFormat="1" ht="12.75">
      <c r="A798" s="27"/>
      <c r="B798" s="111"/>
      <c r="C798" s="112"/>
      <c r="D798" s="102"/>
      <c r="E798" s="102"/>
      <c r="F798" s="27"/>
      <c r="G798" s="108"/>
      <c r="H798" s="90"/>
      <c r="I798" s="113"/>
      <c r="J798" s="113"/>
    </row>
    <row r="799" spans="3:10" s="67" customFormat="1" ht="12">
      <c r="C799" s="83"/>
      <c r="D799" s="84"/>
      <c r="E799" s="85"/>
      <c r="F799" s="86"/>
      <c r="G799" s="87"/>
      <c r="H799" s="88"/>
      <c r="I799" s="88"/>
      <c r="J799" s="88"/>
    </row>
    <row r="800" spans="1:10" s="67" customFormat="1" ht="12.75">
      <c r="A800" s="27" t="s">
        <v>874</v>
      </c>
      <c r="B800" s="27" t="s">
        <v>776</v>
      </c>
      <c r="C800" s="114" t="s">
        <v>806</v>
      </c>
      <c r="D800" s="102">
        <v>0.10092592592592592</v>
      </c>
      <c r="E800" s="102">
        <v>0.10065342592592591</v>
      </c>
      <c r="F800" s="103">
        <v>87.5</v>
      </c>
      <c r="G800" s="115">
        <v>338.13</v>
      </c>
      <c r="H800" s="90" t="s">
        <v>187</v>
      </c>
      <c r="I800" s="116" t="s">
        <v>16</v>
      </c>
      <c r="J800" s="116">
        <v>38</v>
      </c>
    </row>
    <row r="801" spans="1:10" s="67" customFormat="1" ht="12.75">
      <c r="A801" s="27" t="s">
        <v>875</v>
      </c>
      <c r="B801" s="27" t="s">
        <v>776</v>
      </c>
      <c r="C801" s="114" t="s">
        <v>229</v>
      </c>
      <c r="D801" s="102">
        <v>0.1208101851851852</v>
      </c>
      <c r="E801" s="102">
        <v>0.10308733101851852</v>
      </c>
      <c r="F801" s="103">
        <v>85.44</v>
      </c>
      <c r="G801" s="115"/>
      <c r="H801" s="90" t="s">
        <v>187</v>
      </c>
      <c r="I801" s="116" t="s">
        <v>16</v>
      </c>
      <c r="J801" s="116">
        <v>58</v>
      </c>
    </row>
    <row r="802" spans="1:10" s="67" customFormat="1" ht="12.75">
      <c r="A802" s="27" t="s">
        <v>875</v>
      </c>
      <c r="B802" s="27" t="s">
        <v>776</v>
      </c>
      <c r="C802" s="114" t="s">
        <v>876</v>
      </c>
      <c r="D802" s="102">
        <v>0.12399305555555555</v>
      </c>
      <c r="E802" s="102">
        <v>0.11594590625</v>
      </c>
      <c r="F802" s="103">
        <v>83.16</v>
      </c>
      <c r="G802" s="115"/>
      <c r="H802" s="90" t="s">
        <v>187</v>
      </c>
      <c r="I802" s="116" t="s">
        <v>45</v>
      </c>
      <c r="J802" s="116">
        <v>45</v>
      </c>
    </row>
    <row r="803" spans="1:10" s="67" customFormat="1" ht="12.75">
      <c r="A803" s="27" t="s">
        <v>875</v>
      </c>
      <c r="B803" s="27" t="s">
        <v>776</v>
      </c>
      <c r="C803" s="114" t="s">
        <v>382</v>
      </c>
      <c r="D803" s="102">
        <v>0.12469907407407409</v>
      </c>
      <c r="E803" s="102">
        <v>0.10736590277777779</v>
      </c>
      <c r="F803" s="103">
        <v>82.03</v>
      </c>
      <c r="G803" s="115"/>
      <c r="H803" s="90" t="s">
        <v>187</v>
      </c>
      <c r="I803" s="116" t="s">
        <v>16</v>
      </c>
      <c r="J803" s="116">
        <v>57</v>
      </c>
    </row>
    <row r="804" spans="1:10" s="67" customFormat="1" ht="12.75">
      <c r="A804" s="27" t="s">
        <v>875</v>
      </c>
      <c r="B804" s="27" t="s">
        <v>776</v>
      </c>
      <c r="C804" s="114" t="s">
        <v>777</v>
      </c>
      <c r="D804" s="102">
        <v>0.13527777777777777</v>
      </c>
      <c r="E804" s="102">
        <v>0.11884152777777776</v>
      </c>
      <c r="F804" s="103">
        <v>81.13</v>
      </c>
      <c r="G804" s="115"/>
      <c r="H804" s="90" t="s">
        <v>187</v>
      </c>
      <c r="I804" s="116" t="s">
        <v>45</v>
      </c>
      <c r="J804" s="116">
        <v>52</v>
      </c>
    </row>
    <row r="805" spans="1:10" s="67" customFormat="1" ht="12.75">
      <c r="A805" s="27" t="s">
        <v>875</v>
      </c>
      <c r="B805" s="27" t="s">
        <v>776</v>
      </c>
      <c r="C805" s="114" t="s">
        <v>877</v>
      </c>
      <c r="D805" s="102">
        <v>0.11552083333333334</v>
      </c>
      <c r="E805" s="102">
        <v>0.11552083333333334</v>
      </c>
      <c r="F805" s="103">
        <v>76.24</v>
      </c>
      <c r="G805" s="115"/>
      <c r="H805" s="90" t="s">
        <v>187</v>
      </c>
      <c r="I805" s="116" t="s">
        <v>16</v>
      </c>
      <c r="J805" s="116">
        <v>29</v>
      </c>
    </row>
    <row r="806" spans="1:10" s="67" customFormat="1" ht="12.75">
      <c r="A806" s="27" t="s">
        <v>875</v>
      </c>
      <c r="B806" s="27" t="s">
        <v>776</v>
      </c>
      <c r="C806" s="114" t="s">
        <v>878</v>
      </c>
      <c r="D806" s="102">
        <v>0.11722222222222223</v>
      </c>
      <c r="E806" s="102">
        <v>0.11722222222222223</v>
      </c>
      <c r="F806" s="103">
        <v>75.13</v>
      </c>
      <c r="G806" s="115"/>
      <c r="H806" s="90" t="s">
        <v>187</v>
      </c>
      <c r="I806" s="116" t="s">
        <v>16</v>
      </c>
      <c r="J806" s="116">
        <v>37</v>
      </c>
    </row>
    <row r="807" spans="1:10" s="67" customFormat="1" ht="12.75">
      <c r="A807" s="27" t="s">
        <v>875</v>
      </c>
      <c r="B807" s="27" t="s">
        <v>776</v>
      </c>
      <c r="C807" s="114" t="s">
        <v>808</v>
      </c>
      <c r="D807" s="102">
        <v>0.1178587962962963</v>
      </c>
      <c r="E807" s="102">
        <v>0.1178587962962963</v>
      </c>
      <c r="F807" s="103">
        <v>74.73</v>
      </c>
      <c r="G807" s="115"/>
      <c r="H807" s="90" t="s">
        <v>187</v>
      </c>
      <c r="I807" s="116" t="s">
        <v>16</v>
      </c>
      <c r="J807" s="116">
        <v>34</v>
      </c>
    </row>
    <row r="808" spans="1:10" s="67" customFormat="1" ht="12.75">
      <c r="A808" s="27" t="s">
        <v>875</v>
      </c>
      <c r="B808" s="27" t="s">
        <v>776</v>
      </c>
      <c r="C808" s="114" t="s">
        <v>609</v>
      </c>
      <c r="D808" s="102">
        <v>0.12383101851851852</v>
      </c>
      <c r="E808" s="102">
        <v>0.11919973842592593</v>
      </c>
      <c r="F808" s="103">
        <v>73.89</v>
      </c>
      <c r="G808" s="115"/>
      <c r="H808" s="90" t="s">
        <v>187</v>
      </c>
      <c r="I808" s="116" t="s">
        <v>16</v>
      </c>
      <c r="J808" s="116">
        <v>43</v>
      </c>
    </row>
    <row r="809" spans="1:10" s="67" customFormat="1" ht="12.75">
      <c r="A809" s="27" t="s">
        <v>875</v>
      </c>
      <c r="B809" s="27" t="s">
        <v>776</v>
      </c>
      <c r="C809" s="114" t="s">
        <v>778</v>
      </c>
      <c r="D809" s="102">
        <v>0.125625</v>
      </c>
      <c r="E809" s="102">
        <v>0.12004725</v>
      </c>
      <c r="F809" s="103">
        <v>73.37</v>
      </c>
      <c r="G809" s="115"/>
      <c r="H809" s="90" t="s">
        <v>187</v>
      </c>
      <c r="I809" s="116" t="s">
        <v>16</v>
      </c>
      <c r="J809" s="116">
        <v>44</v>
      </c>
    </row>
    <row r="810" spans="1:10" s="67" customFormat="1" ht="12.75">
      <c r="A810" s="27" t="s">
        <v>875</v>
      </c>
      <c r="B810" s="27" t="s">
        <v>776</v>
      </c>
      <c r="C810" s="114" t="s">
        <v>810</v>
      </c>
      <c r="D810" s="102">
        <v>0.15991898148148148</v>
      </c>
      <c r="E810" s="102">
        <v>0.12059490393518518</v>
      </c>
      <c r="F810" s="103">
        <v>73.03</v>
      </c>
      <c r="G810" s="115"/>
      <c r="H810" s="90" t="s">
        <v>187</v>
      </c>
      <c r="I810" s="116" t="s">
        <v>16</v>
      </c>
      <c r="J810" s="116">
        <v>70</v>
      </c>
    </row>
    <row r="811" spans="1:10" s="67" customFormat="1" ht="12.75">
      <c r="A811" s="27" t="s">
        <v>875</v>
      </c>
      <c r="B811" s="27" t="s">
        <v>776</v>
      </c>
      <c r="C811" s="114" t="s">
        <v>879</v>
      </c>
      <c r="D811" s="102">
        <v>0.13505787037037037</v>
      </c>
      <c r="E811" s="102">
        <v>0.12132248495370371</v>
      </c>
      <c r="F811" s="103">
        <v>72.59</v>
      </c>
      <c r="G811" s="115"/>
      <c r="H811" s="90" t="s">
        <v>187</v>
      </c>
      <c r="I811" s="116" t="s">
        <v>16</v>
      </c>
      <c r="J811" s="116">
        <v>52</v>
      </c>
    </row>
    <row r="812" spans="1:10" s="67" customFormat="1" ht="12.75">
      <c r="A812" s="27" t="s">
        <v>875</v>
      </c>
      <c r="B812" s="27" t="s">
        <v>776</v>
      </c>
      <c r="C812" s="114" t="s">
        <v>880</v>
      </c>
      <c r="D812" s="102">
        <v>0.1357523148148148</v>
      </c>
      <c r="E812" s="102">
        <v>0.1258695462962963</v>
      </c>
      <c r="F812" s="103">
        <v>69.97</v>
      </c>
      <c r="G812" s="115"/>
      <c r="H812" s="90" t="s">
        <v>187</v>
      </c>
      <c r="I812" s="116" t="s">
        <v>16</v>
      </c>
      <c r="J812" s="116">
        <v>48</v>
      </c>
    </row>
    <row r="813" spans="1:10" s="67" customFormat="1" ht="12.75">
      <c r="A813" s="27" t="s">
        <v>875</v>
      </c>
      <c r="B813" s="27" t="s">
        <v>776</v>
      </c>
      <c r="C813" s="114" t="s">
        <v>881</v>
      </c>
      <c r="D813" s="102">
        <v>0.14225694444444445</v>
      </c>
      <c r="E813" s="102">
        <v>0.1267509375</v>
      </c>
      <c r="F813" s="103">
        <v>69.48</v>
      </c>
      <c r="G813" s="115"/>
      <c r="H813" s="90" t="s">
        <v>187</v>
      </c>
      <c r="I813" s="116" t="s">
        <v>16</v>
      </c>
      <c r="J813" s="116">
        <v>53</v>
      </c>
    </row>
    <row r="814" spans="1:10" s="67" customFormat="1" ht="12.75">
      <c r="A814" s="27" t="s">
        <v>875</v>
      </c>
      <c r="B814" s="27" t="s">
        <v>776</v>
      </c>
      <c r="C814" s="114" t="s">
        <v>882</v>
      </c>
      <c r="D814" s="102">
        <v>0.13133101851851853</v>
      </c>
      <c r="E814" s="102">
        <v>0.13133101851851853</v>
      </c>
      <c r="F814" s="103">
        <v>67.06</v>
      </c>
      <c r="G814" s="115"/>
      <c r="H814" s="90" t="s">
        <v>187</v>
      </c>
      <c r="I814" s="116" t="s">
        <v>16</v>
      </c>
      <c r="J814" s="116">
        <v>34</v>
      </c>
    </row>
    <row r="815" spans="1:10" s="67" customFormat="1" ht="12.75">
      <c r="A815" s="27" t="s">
        <v>875</v>
      </c>
      <c r="B815" s="27" t="s">
        <v>776</v>
      </c>
      <c r="C815" s="114" t="s">
        <v>813</v>
      </c>
      <c r="D815" s="102">
        <v>0.13592592592592592</v>
      </c>
      <c r="E815" s="102">
        <v>0.13368314814814816</v>
      </c>
      <c r="F815" s="103">
        <v>65.88</v>
      </c>
      <c r="G815" s="115"/>
      <c r="H815" s="90" t="s">
        <v>187</v>
      </c>
      <c r="I815" s="116" t="s">
        <v>16</v>
      </c>
      <c r="J815" s="116">
        <v>40</v>
      </c>
    </row>
    <row r="816" spans="1:10" s="67" customFormat="1" ht="12.75">
      <c r="A816" s="27" t="s">
        <v>875</v>
      </c>
      <c r="B816" s="27" t="s">
        <v>776</v>
      </c>
      <c r="C816" s="114" t="s">
        <v>883</v>
      </c>
      <c r="D816" s="102">
        <v>0.13994212962962962</v>
      </c>
      <c r="E816" s="102">
        <v>0.1347082939814815</v>
      </c>
      <c r="F816" s="103">
        <v>65.38</v>
      </c>
      <c r="G816" s="115"/>
      <c r="H816" s="90" t="s">
        <v>187</v>
      </c>
      <c r="I816" s="116" t="s">
        <v>16</v>
      </c>
      <c r="J816" s="116">
        <v>43</v>
      </c>
    </row>
    <row r="817" spans="1:10" s="67" customFormat="1" ht="12.75">
      <c r="A817" s="27" t="s">
        <v>875</v>
      </c>
      <c r="B817" s="27" t="s">
        <v>776</v>
      </c>
      <c r="C817" s="114" t="s">
        <v>384</v>
      </c>
      <c r="D817" s="102">
        <v>0.13648148148148148</v>
      </c>
      <c r="E817" s="102">
        <v>0.13517125925925924</v>
      </c>
      <c r="F817" s="103">
        <v>65.16</v>
      </c>
      <c r="G817" s="115"/>
      <c r="H817" s="90" t="s">
        <v>187</v>
      </c>
      <c r="I817" s="116" t="s">
        <v>16</v>
      </c>
      <c r="J817" s="116">
        <v>39</v>
      </c>
    </row>
    <row r="818" spans="1:10" s="67" customFormat="1" ht="12.75">
      <c r="A818" s="27" t="s">
        <v>875</v>
      </c>
      <c r="B818" s="27" t="s">
        <v>776</v>
      </c>
      <c r="C818" s="114" t="s">
        <v>884</v>
      </c>
      <c r="D818" s="102">
        <v>0.17015046296296296</v>
      </c>
      <c r="E818" s="102">
        <v>0.13707321296296296</v>
      </c>
      <c r="F818" s="103">
        <v>64.25</v>
      </c>
      <c r="G818" s="115"/>
      <c r="H818" s="90" t="s">
        <v>187</v>
      </c>
      <c r="I818" s="116" t="s">
        <v>16</v>
      </c>
      <c r="J818" s="116">
        <v>64</v>
      </c>
    </row>
    <row r="819" spans="1:10" s="67" customFormat="1" ht="12.75">
      <c r="A819" s="27" t="s">
        <v>875</v>
      </c>
      <c r="B819" s="27" t="s">
        <v>776</v>
      </c>
      <c r="C819" s="114" t="s">
        <v>885</v>
      </c>
      <c r="D819" s="102">
        <v>0.15438657407407408</v>
      </c>
      <c r="E819" s="102">
        <v>0.15438657407407408</v>
      </c>
      <c r="F819" s="103">
        <v>62.45</v>
      </c>
      <c r="G819" s="115"/>
      <c r="H819" s="90" t="s">
        <v>187</v>
      </c>
      <c r="I819" s="116" t="s">
        <v>45</v>
      </c>
      <c r="J819" s="116">
        <v>35</v>
      </c>
    </row>
    <row r="820" spans="1:10" s="67" customFormat="1" ht="12.75">
      <c r="A820" s="27" t="s">
        <v>875</v>
      </c>
      <c r="B820" s="27" t="s">
        <v>776</v>
      </c>
      <c r="C820" s="114" t="s">
        <v>779</v>
      </c>
      <c r="D820" s="102">
        <v>0.15561342592592595</v>
      </c>
      <c r="E820" s="102">
        <v>0.15561342592592595</v>
      </c>
      <c r="F820" s="103">
        <v>61.96</v>
      </c>
      <c r="G820" s="115"/>
      <c r="H820" s="90" t="s">
        <v>187</v>
      </c>
      <c r="I820" s="116" t="s">
        <v>45</v>
      </c>
      <c r="J820" s="116">
        <v>29</v>
      </c>
    </row>
    <row r="821" spans="1:10" s="67" customFormat="1" ht="12.75">
      <c r="A821" s="27" t="s">
        <v>875</v>
      </c>
      <c r="B821" s="27" t="s">
        <v>776</v>
      </c>
      <c r="C821" s="114" t="s">
        <v>816</v>
      </c>
      <c r="D821" s="102">
        <v>0.15686342592592592</v>
      </c>
      <c r="E821" s="102">
        <v>0.15686342592592592</v>
      </c>
      <c r="F821" s="103">
        <v>61.46</v>
      </c>
      <c r="G821" s="115"/>
      <c r="H821" s="90" t="s">
        <v>187</v>
      </c>
      <c r="I821" s="116" t="s">
        <v>45</v>
      </c>
      <c r="J821" s="116">
        <v>31</v>
      </c>
    </row>
    <row r="822" spans="1:10" s="67" customFormat="1" ht="12.75">
      <c r="A822" s="27" t="s">
        <v>875</v>
      </c>
      <c r="B822" s="27" t="s">
        <v>776</v>
      </c>
      <c r="C822" s="114" t="s">
        <v>780</v>
      </c>
      <c r="D822" s="102">
        <v>0.1608449074074074</v>
      </c>
      <c r="E822" s="102">
        <v>0.14567723263888888</v>
      </c>
      <c r="F822" s="103">
        <v>60.46</v>
      </c>
      <c r="G822" s="115"/>
      <c r="H822" s="90" t="s">
        <v>187</v>
      </c>
      <c r="I822" s="116" t="s">
        <v>16</v>
      </c>
      <c r="J822" s="116">
        <v>51</v>
      </c>
    </row>
    <row r="823" spans="1:10" s="67" customFormat="1" ht="12.75">
      <c r="A823" s="27" t="s">
        <v>875</v>
      </c>
      <c r="B823" s="27" t="s">
        <v>776</v>
      </c>
      <c r="C823" s="114" t="s">
        <v>863</v>
      </c>
      <c r="D823" s="102">
        <v>0.17832175925925928</v>
      </c>
      <c r="E823" s="102">
        <v>0.15959797453703706</v>
      </c>
      <c r="F823" s="103">
        <v>60.41</v>
      </c>
      <c r="G823" s="115"/>
      <c r="H823" s="90" t="s">
        <v>187</v>
      </c>
      <c r="I823" s="116" t="s">
        <v>45</v>
      </c>
      <c r="J823" s="116">
        <v>50</v>
      </c>
    </row>
    <row r="824" spans="1:10" s="67" customFormat="1" ht="12.75">
      <c r="A824" s="27" t="s">
        <v>875</v>
      </c>
      <c r="B824" s="27" t="s">
        <v>776</v>
      </c>
      <c r="C824" s="114" t="s">
        <v>886</v>
      </c>
      <c r="D824" s="102">
        <v>0.1482638888888889</v>
      </c>
      <c r="E824" s="102">
        <v>0.1482638888888889</v>
      </c>
      <c r="F824" s="103">
        <v>59.4</v>
      </c>
      <c r="G824" s="115"/>
      <c r="H824" s="90" t="s">
        <v>187</v>
      </c>
      <c r="I824" s="116" t="s">
        <v>16</v>
      </c>
      <c r="J824" s="116">
        <v>24</v>
      </c>
    </row>
    <row r="825" spans="1:10" s="67" customFormat="1" ht="12.75">
      <c r="A825" s="27" t="s">
        <v>875</v>
      </c>
      <c r="B825" s="27" t="s">
        <v>104</v>
      </c>
      <c r="C825" s="114" t="s">
        <v>887</v>
      </c>
      <c r="D825" s="102">
        <v>0.1237962962962963</v>
      </c>
      <c r="E825" s="102">
        <v>0.10469452777777778</v>
      </c>
      <c r="F825" s="103">
        <v>84.12</v>
      </c>
      <c r="G825" s="115">
        <v>321.63</v>
      </c>
      <c r="H825" s="90" t="s">
        <v>187</v>
      </c>
      <c r="I825" s="116" t="s">
        <v>16</v>
      </c>
      <c r="J825" s="116">
        <v>59</v>
      </c>
    </row>
    <row r="826" spans="1:10" s="67" customFormat="1" ht="12.75">
      <c r="A826" s="27" t="s">
        <v>875</v>
      </c>
      <c r="B826" s="27" t="s">
        <v>104</v>
      </c>
      <c r="C826" s="114" t="s">
        <v>888</v>
      </c>
      <c r="D826" s="102">
        <v>0.109375</v>
      </c>
      <c r="E826" s="102">
        <v>0.1060390625</v>
      </c>
      <c r="F826" s="103">
        <v>83.06</v>
      </c>
      <c r="G826" s="117"/>
      <c r="H826" s="90" t="s">
        <v>187</v>
      </c>
      <c r="I826" s="116" t="s">
        <v>16</v>
      </c>
      <c r="J826" s="116">
        <v>42</v>
      </c>
    </row>
    <row r="827" spans="1:10" s="67" customFormat="1" ht="12.75">
      <c r="A827" s="27" t="s">
        <v>875</v>
      </c>
      <c r="B827" s="27" t="s">
        <v>104</v>
      </c>
      <c r="C827" s="114" t="s">
        <v>837</v>
      </c>
      <c r="D827" s="102">
        <v>0.11653935185185187</v>
      </c>
      <c r="E827" s="102">
        <v>0.11380067708333336</v>
      </c>
      <c r="F827" s="103">
        <v>77.39</v>
      </c>
      <c r="G827" s="115"/>
      <c r="H827" s="90" t="s">
        <v>187</v>
      </c>
      <c r="I827" s="116" t="s">
        <v>16</v>
      </c>
      <c r="J827" s="116">
        <v>41</v>
      </c>
    </row>
    <row r="828" spans="1:10" s="67" customFormat="1" ht="12.75">
      <c r="A828" s="27" t="s">
        <v>875</v>
      </c>
      <c r="B828" s="27" t="s">
        <v>104</v>
      </c>
      <c r="C828" s="114" t="s">
        <v>553</v>
      </c>
      <c r="D828" s="102">
        <v>0.13733796296296297</v>
      </c>
      <c r="E828" s="102">
        <v>0.12511488425925926</v>
      </c>
      <c r="F828" s="103">
        <v>77.06</v>
      </c>
      <c r="G828" s="115"/>
      <c r="H828" s="90" t="s">
        <v>187</v>
      </c>
      <c r="I828" s="116" t="s">
        <v>45</v>
      </c>
      <c r="J828" s="116">
        <v>48</v>
      </c>
    </row>
    <row r="829" spans="1:10" s="67" customFormat="1" ht="12.75">
      <c r="A829" s="27" t="s">
        <v>875</v>
      </c>
      <c r="B829" s="27" t="s">
        <v>104</v>
      </c>
      <c r="C829" s="114" t="s">
        <v>838</v>
      </c>
      <c r="D829" s="102">
        <v>0.11591435185185185</v>
      </c>
      <c r="E829" s="102">
        <v>0.11480157407407407</v>
      </c>
      <c r="F829" s="103">
        <v>76.72</v>
      </c>
      <c r="G829" s="115"/>
      <c r="H829" s="90" t="s">
        <v>187</v>
      </c>
      <c r="I829" s="116" t="s">
        <v>16</v>
      </c>
      <c r="J829" s="116">
        <v>39</v>
      </c>
    </row>
    <row r="830" spans="1:10" s="67" customFormat="1" ht="12.75">
      <c r="A830" s="27" t="s">
        <v>875</v>
      </c>
      <c r="B830" s="27" t="s">
        <v>104</v>
      </c>
      <c r="C830" s="114" t="s">
        <v>688</v>
      </c>
      <c r="D830" s="102">
        <v>0.12939814814814815</v>
      </c>
      <c r="E830" s="102">
        <v>0.11814050925925927</v>
      </c>
      <c r="F830" s="103">
        <v>74.55</v>
      </c>
      <c r="G830" s="115"/>
      <c r="H830" s="90" t="s">
        <v>187</v>
      </c>
      <c r="I830" s="116" t="s">
        <v>16</v>
      </c>
      <c r="J830" s="116">
        <v>50</v>
      </c>
    </row>
    <row r="831" spans="1:10" s="67" customFormat="1" ht="12.75">
      <c r="A831" s="27" t="s">
        <v>875</v>
      </c>
      <c r="B831" s="27" t="s">
        <v>104</v>
      </c>
      <c r="C831" s="114" t="s">
        <v>766</v>
      </c>
      <c r="D831" s="102">
        <v>0.13055555555555556</v>
      </c>
      <c r="E831" s="102">
        <v>0.11824416666666666</v>
      </c>
      <c r="F831" s="103">
        <v>74.48</v>
      </c>
      <c r="G831" s="115"/>
      <c r="H831" s="90" t="s">
        <v>187</v>
      </c>
      <c r="I831" s="116" t="s">
        <v>16</v>
      </c>
      <c r="J831" s="116">
        <v>51</v>
      </c>
    </row>
    <row r="832" spans="1:10" s="67" customFormat="1" ht="12.75">
      <c r="A832" s="27" t="s">
        <v>875</v>
      </c>
      <c r="B832" s="27" t="s">
        <v>104</v>
      </c>
      <c r="C832" s="114" t="s">
        <v>767</v>
      </c>
      <c r="D832" s="102">
        <v>0.1241087962962963</v>
      </c>
      <c r="E832" s="102">
        <v>0.11859836574074074</v>
      </c>
      <c r="F832" s="103">
        <v>74.26</v>
      </c>
      <c r="G832" s="115"/>
      <c r="H832" s="90" t="s">
        <v>187</v>
      </c>
      <c r="I832" s="116" t="s">
        <v>16</v>
      </c>
      <c r="J832" s="116">
        <v>44</v>
      </c>
    </row>
    <row r="833" spans="1:10" s="67" customFormat="1" ht="12.75">
      <c r="A833" s="27" t="s">
        <v>875</v>
      </c>
      <c r="B833" s="27" t="s">
        <v>104</v>
      </c>
      <c r="C833" s="114" t="s">
        <v>840</v>
      </c>
      <c r="D833" s="102">
        <v>0.1372337962962963</v>
      </c>
      <c r="E833" s="102">
        <v>0.13265018750000002</v>
      </c>
      <c r="F833" s="103">
        <v>72.69</v>
      </c>
      <c r="G833" s="115"/>
      <c r="H833" s="90" t="s">
        <v>187</v>
      </c>
      <c r="I833" s="116" t="s">
        <v>45</v>
      </c>
      <c r="J833" s="116">
        <v>41</v>
      </c>
    </row>
    <row r="834" spans="1:10" s="67" customFormat="1" ht="12.75">
      <c r="A834" s="27" t="s">
        <v>875</v>
      </c>
      <c r="B834" s="27" t="s">
        <v>104</v>
      </c>
      <c r="C834" s="114" t="s">
        <v>889</v>
      </c>
      <c r="D834" s="102">
        <v>0.13782407407407407</v>
      </c>
      <c r="E834" s="102">
        <v>0.12280125</v>
      </c>
      <c r="F834" s="103">
        <v>71.72</v>
      </c>
      <c r="G834" s="115"/>
      <c r="H834" s="90" t="s">
        <v>187</v>
      </c>
      <c r="I834" s="116" t="s">
        <v>16</v>
      </c>
      <c r="J834" s="116">
        <v>53</v>
      </c>
    </row>
    <row r="835" spans="1:10" s="67" customFormat="1" ht="12.75">
      <c r="A835" s="27" t="s">
        <v>875</v>
      </c>
      <c r="B835" s="27" t="s">
        <v>104</v>
      </c>
      <c r="C835" s="114" t="s">
        <v>841</v>
      </c>
      <c r="D835" s="102">
        <v>0.12461805555555555</v>
      </c>
      <c r="E835" s="102">
        <v>0.12461805555555555</v>
      </c>
      <c r="F835" s="103">
        <v>70.67</v>
      </c>
      <c r="G835" s="115"/>
      <c r="H835" s="90" t="s">
        <v>187</v>
      </c>
      <c r="I835" s="116" t="s">
        <v>16</v>
      </c>
      <c r="J835" s="116">
        <v>29</v>
      </c>
    </row>
    <row r="836" spans="1:10" s="67" customFormat="1" ht="12.75">
      <c r="A836" s="27" t="s">
        <v>875</v>
      </c>
      <c r="B836" s="27" t="s">
        <v>104</v>
      </c>
      <c r="C836" s="114" t="s">
        <v>890</v>
      </c>
      <c r="D836" s="102">
        <v>0.12491898148148149</v>
      </c>
      <c r="E836" s="102">
        <v>0.12491898148148149</v>
      </c>
      <c r="F836" s="103">
        <v>70.5</v>
      </c>
      <c r="G836" s="115"/>
      <c r="H836" s="90" t="s">
        <v>187</v>
      </c>
      <c r="I836" s="116" t="s">
        <v>16</v>
      </c>
      <c r="J836" s="116">
        <v>35</v>
      </c>
    </row>
    <row r="837" spans="1:10" s="67" customFormat="1" ht="12.75">
      <c r="A837" s="27" t="s">
        <v>875</v>
      </c>
      <c r="B837" s="27" t="s">
        <v>104</v>
      </c>
      <c r="C837" s="114" t="s">
        <v>891</v>
      </c>
      <c r="D837" s="102">
        <v>0.15130787037037038</v>
      </c>
      <c r="E837" s="102">
        <v>0.14027752662037038</v>
      </c>
      <c r="F837" s="103">
        <v>68.73</v>
      </c>
      <c r="G837" s="115"/>
      <c r="H837" s="90" t="s">
        <v>187</v>
      </c>
      <c r="I837" s="116" t="s">
        <v>45</v>
      </c>
      <c r="J837" s="116">
        <v>46</v>
      </c>
    </row>
    <row r="838" spans="1:10" s="67" customFormat="1" ht="12.75">
      <c r="A838" s="27" t="s">
        <v>875</v>
      </c>
      <c r="B838" s="27" t="s">
        <v>104</v>
      </c>
      <c r="C838" s="114" t="s">
        <v>892</v>
      </c>
      <c r="D838" s="102">
        <v>0.1554513888888889</v>
      </c>
      <c r="E838" s="102">
        <v>0.1416162152777778</v>
      </c>
      <c r="F838" s="103">
        <v>68.08</v>
      </c>
      <c r="G838" s="115"/>
      <c r="H838" s="90" t="s">
        <v>187</v>
      </c>
      <c r="I838" s="116" t="s">
        <v>45</v>
      </c>
      <c r="J838" s="116">
        <v>48</v>
      </c>
    </row>
    <row r="839" spans="1:10" s="67" customFormat="1" ht="12.75">
      <c r="A839" s="27" t="s">
        <v>875</v>
      </c>
      <c r="B839" s="27" t="s">
        <v>104</v>
      </c>
      <c r="C839" s="114" t="s">
        <v>893</v>
      </c>
      <c r="D839" s="102">
        <v>0.13065972222222222</v>
      </c>
      <c r="E839" s="102">
        <v>0.13065972222222222</v>
      </c>
      <c r="F839" s="103">
        <v>67.41</v>
      </c>
      <c r="G839" s="115"/>
      <c r="H839" s="90" t="s">
        <v>187</v>
      </c>
      <c r="I839" s="116" t="s">
        <v>16</v>
      </c>
      <c r="J839" s="116">
        <v>36</v>
      </c>
    </row>
    <row r="840" spans="1:10" s="67" customFormat="1" ht="12.75">
      <c r="A840" s="27" t="s">
        <v>875</v>
      </c>
      <c r="B840" s="27" t="s">
        <v>104</v>
      </c>
      <c r="C840" s="114" t="s">
        <v>577</v>
      </c>
      <c r="D840" s="102">
        <v>0.1532523148148148</v>
      </c>
      <c r="E840" s="102">
        <v>0.15053974884259258</v>
      </c>
      <c r="F840" s="103">
        <v>64.05</v>
      </c>
      <c r="G840" s="115"/>
      <c r="H840" s="90" t="s">
        <v>187</v>
      </c>
      <c r="I840" s="116" t="s">
        <v>45</v>
      </c>
      <c r="J840" s="116">
        <v>39</v>
      </c>
    </row>
    <row r="841" spans="1:10" s="67" customFormat="1" ht="12.75">
      <c r="A841" s="27" t="s">
        <v>875</v>
      </c>
      <c r="B841" s="27" t="s">
        <v>104</v>
      </c>
      <c r="C841" s="114" t="s">
        <v>843</v>
      </c>
      <c r="D841" s="102">
        <v>0.14724537037037036</v>
      </c>
      <c r="E841" s="102">
        <v>0.1417383935185185</v>
      </c>
      <c r="F841" s="103">
        <v>62.14</v>
      </c>
      <c r="G841" s="115"/>
      <c r="H841" s="90" t="s">
        <v>187</v>
      </c>
      <c r="I841" s="116" t="s">
        <v>16</v>
      </c>
      <c r="J841" s="116">
        <v>43</v>
      </c>
    </row>
    <row r="842" spans="1:10" s="67" customFormat="1" ht="12.75">
      <c r="A842" s="27" t="s">
        <v>875</v>
      </c>
      <c r="B842" s="27" t="s">
        <v>104</v>
      </c>
      <c r="C842" s="114" t="s">
        <v>846</v>
      </c>
      <c r="D842" s="102">
        <v>0.15675925925925926</v>
      </c>
      <c r="E842" s="102">
        <v>0.14647585185185186</v>
      </c>
      <c r="F842" s="103">
        <v>60.13</v>
      </c>
      <c r="G842" s="115"/>
      <c r="H842" s="90" t="s">
        <v>187</v>
      </c>
      <c r="I842" s="116" t="s">
        <v>16</v>
      </c>
      <c r="J842" s="116">
        <v>47</v>
      </c>
    </row>
    <row r="843" spans="1:10" s="67" customFormat="1" ht="12.75">
      <c r="A843" s="27" t="s">
        <v>875</v>
      </c>
      <c r="B843" s="27" t="s">
        <v>894</v>
      </c>
      <c r="C843" s="114" t="s">
        <v>895</v>
      </c>
      <c r="D843" s="102">
        <v>0.12328703703703703</v>
      </c>
      <c r="E843" s="102">
        <v>0.11916924999999999</v>
      </c>
      <c r="F843" s="103">
        <v>80.91</v>
      </c>
      <c r="G843" s="115">
        <v>315.13</v>
      </c>
      <c r="H843" s="90" t="s">
        <v>187</v>
      </c>
      <c r="I843" s="116" t="s">
        <v>45</v>
      </c>
      <c r="J843" s="116">
        <v>41</v>
      </c>
    </row>
    <row r="844" spans="1:10" s="67" customFormat="1" ht="12.75">
      <c r="A844" s="27" t="s">
        <v>875</v>
      </c>
      <c r="B844" s="27" t="s">
        <v>894</v>
      </c>
      <c r="C844" s="114" t="s">
        <v>528</v>
      </c>
      <c r="D844" s="102">
        <v>0.11479166666666667</v>
      </c>
      <c r="E844" s="102">
        <v>0.11049845833333334</v>
      </c>
      <c r="F844" s="103">
        <v>79.71</v>
      </c>
      <c r="G844" s="115"/>
      <c r="H844" s="90" t="s">
        <v>187</v>
      </c>
      <c r="I844" s="116" t="s">
        <v>16</v>
      </c>
      <c r="J844" s="116">
        <v>43</v>
      </c>
    </row>
    <row r="845" spans="1:10" s="67" customFormat="1" ht="12.75">
      <c r="A845" s="27" t="s">
        <v>875</v>
      </c>
      <c r="B845" s="27" t="s">
        <v>894</v>
      </c>
      <c r="C845" s="114" t="s">
        <v>228</v>
      </c>
      <c r="D845" s="102">
        <v>0.1274421296296296</v>
      </c>
      <c r="E845" s="102">
        <v>0.12419235532407406</v>
      </c>
      <c r="F845" s="103">
        <v>77.64</v>
      </c>
      <c r="G845" s="115"/>
      <c r="H845" s="90" t="s">
        <v>187</v>
      </c>
      <c r="I845" s="116" t="s">
        <v>45</v>
      </c>
      <c r="J845" s="116">
        <v>40</v>
      </c>
    </row>
    <row r="846" spans="1:10" s="67" customFormat="1" ht="12.75">
      <c r="A846" s="27" t="s">
        <v>875</v>
      </c>
      <c r="B846" s="27" t="s">
        <v>894</v>
      </c>
      <c r="C846" s="114" t="s">
        <v>896</v>
      </c>
      <c r="D846" s="102">
        <v>0.11488425925925926</v>
      </c>
      <c r="E846" s="102">
        <v>0.11457407175925925</v>
      </c>
      <c r="F846" s="103">
        <v>76.87</v>
      </c>
      <c r="G846" s="115"/>
      <c r="H846" s="90" t="s">
        <v>187</v>
      </c>
      <c r="I846" s="116" t="s">
        <v>16</v>
      </c>
      <c r="J846" s="116">
        <v>38</v>
      </c>
    </row>
    <row r="847" spans="1:10" s="67" customFormat="1" ht="12.75">
      <c r="A847" s="27" t="s">
        <v>875</v>
      </c>
      <c r="B847" s="27" t="s">
        <v>894</v>
      </c>
      <c r="C847" s="114" t="s">
        <v>897</v>
      </c>
      <c r="D847" s="102">
        <v>0.12363425925925926</v>
      </c>
      <c r="E847" s="102">
        <v>0.12363425925925926</v>
      </c>
      <c r="F847" s="103">
        <v>71.24</v>
      </c>
      <c r="G847" s="115"/>
      <c r="H847" s="90" t="s">
        <v>187</v>
      </c>
      <c r="I847" s="116" t="s">
        <v>16</v>
      </c>
      <c r="J847" s="116">
        <v>27</v>
      </c>
    </row>
    <row r="848" spans="1:10" s="67" customFormat="1" ht="12.75">
      <c r="A848" s="27" t="s">
        <v>875</v>
      </c>
      <c r="B848" s="27" t="s">
        <v>894</v>
      </c>
      <c r="C848" s="114" t="s">
        <v>898</v>
      </c>
      <c r="D848" s="102">
        <v>0.13619212962962965</v>
      </c>
      <c r="E848" s="102">
        <v>0.13619212962962965</v>
      </c>
      <c r="F848" s="103">
        <v>70.79</v>
      </c>
      <c r="G848" s="115"/>
      <c r="H848" s="90" t="s">
        <v>187</v>
      </c>
      <c r="I848" s="116" t="s">
        <v>45</v>
      </c>
      <c r="J848" s="116">
        <v>34</v>
      </c>
    </row>
    <row r="849" spans="1:10" s="67" customFormat="1" ht="12.75">
      <c r="A849" s="27" t="s">
        <v>875</v>
      </c>
      <c r="B849" s="27" t="s">
        <v>894</v>
      </c>
      <c r="C849" s="114" t="s">
        <v>899</v>
      </c>
      <c r="D849" s="102">
        <v>0.13202546296296297</v>
      </c>
      <c r="E849" s="102">
        <v>0.12708771064814817</v>
      </c>
      <c r="F849" s="103">
        <v>69.3</v>
      </c>
      <c r="G849" s="115"/>
      <c r="H849" s="90" t="s">
        <v>187</v>
      </c>
      <c r="I849" s="116" t="s">
        <v>16</v>
      </c>
      <c r="J849" s="116">
        <v>43</v>
      </c>
    </row>
    <row r="850" spans="1:10" s="67" customFormat="1" ht="12.75">
      <c r="A850" s="27" t="s">
        <v>875</v>
      </c>
      <c r="B850" s="27" t="s">
        <v>894</v>
      </c>
      <c r="C850" s="114" t="s">
        <v>900</v>
      </c>
      <c r="D850" s="102">
        <v>0.14495370370370372</v>
      </c>
      <c r="E850" s="102">
        <v>0.12915375</v>
      </c>
      <c r="F850" s="103">
        <v>68.19</v>
      </c>
      <c r="G850" s="115"/>
      <c r="H850" s="90" t="s">
        <v>187</v>
      </c>
      <c r="I850" s="116" t="s">
        <v>16</v>
      </c>
      <c r="J850" s="116">
        <v>53</v>
      </c>
    </row>
    <row r="851" spans="1:10" s="67" customFormat="1" ht="12.75">
      <c r="A851" s="27" t="s">
        <v>875</v>
      </c>
      <c r="B851" s="27" t="s">
        <v>894</v>
      </c>
      <c r="C851" s="114" t="s">
        <v>855</v>
      </c>
      <c r="D851" s="102">
        <v>0.14547453703703703</v>
      </c>
      <c r="E851" s="102">
        <v>0.13696427662037036</v>
      </c>
      <c r="F851" s="103">
        <v>64.3</v>
      </c>
      <c r="G851" s="115"/>
      <c r="H851" s="90" t="s">
        <v>187</v>
      </c>
      <c r="I851" s="116" t="s">
        <v>16</v>
      </c>
      <c r="J851" s="116">
        <v>46</v>
      </c>
    </row>
    <row r="852" spans="1:10" s="67" customFormat="1" ht="12.75">
      <c r="A852" s="27" t="s">
        <v>875</v>
      </c>
      <c r="B852" s="27" t="s">
        <v>894</v>
      </c>
      <c r="C852" s="114" t="s">
        <v>856</v>
      </c>
      <c r="D852" s="102">
        <v>0.1484375</v>
      </c>
      <c r="E852" s="102">
        <v>0.13975390625</v>
      </c>
      <c r="F852" s="103">
        <v>63.02</v>
      </c>
      <c r="G852" s="115"/>
      <c r="H852" s="90" t="s">
        <v>187</v>
      </c>
      <c r="I852" s="116" t="s">
        <v>16</v>
      </c>
      <c r="J852" s="116">
        <v>46</v>
      </c>
    </row>
    <row r="853" spans="1:10" s="67" customFormat="1" ht="12.75">
      <c r="A853" s="27" t="s">
        <v>875</v>
      </c>
      <c r="B853" s="27" t="s">
        <v>894</v>
      </c>
      <c r="C853" s="114" t="s">
        <v>901</v>
      </c>
      <c r="D853" s="102">
        <v>0.1477199074074074</v>
      </c>
      <c r="E853" s="102">
        <v>0.14116114351851852</v>
      </c>
      <c r="F853" s="103">
        <v>62.39</v>
      </c>
      <c r="G853" s="115"/>
      <c r="H853" s="90" t="s">
        <v>187</v>
      </c>
      <c r="I853" s="116" t="s">
        <v>16</v>
      </c>
      <c r="J853" s="116">
        <v>44</v>
      </c>
    </row>
    <row r="854" spans="1:10" s="67" customFormat="1" ht="12.75">
      <c r="A854" s="27" t="s">
        <v>875</v>
      </c>
      <c r="B854" s="27" t="s">
        <v>894</v>
      </c>
      <c r="C854" s="114" t="s">
        <v>859</v>
      </c>
      <c r="D854" s="102">
        <v>0.16695601851851852</v>
      </c>
      <c r="E854" s="102">
        <v>0.1487578125</v>
      </c>
      <c r="F854" s="103">
        <v>59.2</v>
      </c>
      <c r="G854" s="115"/>
      <c r="H854" s="90" t="s">
        <v>187</v>
      </c>
      <c r="I854" s="116" t="s">
        <v>16</v>
      </c>
      <c r="J854" s="116">
        <v>53</v>
      </c>
    </row>
    <row r="855" spans="1:10" s="67" customFormat="1" ht="12.75">
      <c r="A855" s="27" t="s">
        <v>875</v>
      </c>
      <c r="B855" s="27" t="s">
        <v>894</v>
      </c>
      <c r="C855" s="114" t="s">
        <v>857</v>
      </c>
      <c r="D855" s="102">
        <v>0.1682060185185185</v>
      </c>
      <c r="E855" s="102">
        <v>0.15717170370370367</v>
      </c>
      <c r="F855" s="103">
        <v>56.03</v>
      </c>
      <c r="G855" s="115"/>
      <c r="H855" s="90" t="s">
        <v>187</v>
      </c>
      <c r="I855" s="116" t="s">
        <v>16</v>
      </c>
      <c r="J855" s="116">
        <v>47</v>
      </c>
    </row>
    <row r="856" spans="1:10" s="67" customFormat="1" ht="12.75">
      <c r="A856" s="27" t="s">
        <v>875</v>
      </c>
      <c r="B856" s="27" t="s">
        <v>894</v>
      </c>
      <c r="C856" s="114" t="s">
        <v>902</v>
      </c>
      <c r="D856" s="102">
        <v>0.18511574074074075</v>
      </c>
      <c r="E856" s="102">
        <v>0.17297214814814815</v>
      </c>
      <c r="F856" s="103">
        <v>50.92</v>
      </c>
      <c r="G856" s="115"/>
      <c r="H856" s="90" t="s">
        <v>187</v>
      </c>
      <c r="I856" s="116" t="s">
        <v>16</v>
      </c>
      <c r="J856" s="116">
        <v>47</v>
      </c>
    </row>
    <row r="857" spans="1:10" s="67" customFormat="1" ht="12.75">
      <c r="A857" s="27" t="s">
        <v>875</v>
      </c>
      <c r="B857" s="27" t="s">
        <v>894</v>
      </c>
      <c r="C857" s="114" t="s">
        <v>903</v>
      </c>
      <c r="D857" s="102">
        <v>0.1796296296296296</v>
      </c>
      <c r="E857" s="102">
        <v>0.1796296296296296</v>
      </c>
      <c r="F857" s="103">
        <v>49.03</v>
      </c>
      <c r="G857" s="115"/>
      <c r="H857" s="90" t="s">
        <v>187</v>
      </c>
      <c r="I857" s="116" t="s">
        <v>16</v>
      </c>
      <c r="J857" s="116">
        <v>34</v>
      </c>
    </row>
    <row r="858" spans="1:10" s="67" customFormat="1" ht="12.75">
      <c r="A858" s="27" t="s">
        <v>875</v>
      </c>
      <c r="B858" s="27" t="s">
        <v>894</v>
      </c>
      <c r="C858" s="114" t="s">
        <v>904</v>
      </c>
      <c r="D858" s="102">
        <v>0.19973379629629628</v>
      </c>
      <c r="E858" s="102">
        <v>0.19973379629629628</v>
      </c>
      <c r="F858" s="103">
        <v>48.27</v>
      </c>
      <c r="G858" s="115"/>
      <c r="H858" s="90" t="s">
        <v>187</v>
      </c>
      <c r="I858" s="116" t="s">
        <v>45</v>
      </c>
      <c r="J858" s="116">
        <v>32</v>
      </c>
    </row>
    <row r="859" spans="1:10" s="67" customFormat="1" ht="12.75">
      <c r="A859" s="27" t="s">
        <v>875</v>
      </c>
      <c r="B859" s="27" t="s">
        <v>894</v>
      </c>
      <c r="C859" s="114" t="s">
        <v>905</v>
      </c>
      <c r="D859" s="102">
        <v>0.18743055555555554</v>
      </c>
      <c r="E859" s="102">
        <v>0.1856312222222222</v>
      </c>
      <c r="F859" s="103">
        <v>47.44</v>
      </c>
      <c r="G859" s="115"/>
      <c r="H859" s="90" t="s">
        <v>187</v>
      </c>
      <c r="I859" s="116" t="s">
        <v>16</v>
      </c>
      <c r="J859" s="116">
        <v>39</v>
      </c>
    </row>
    <row r="860" spans="1:10" s="67" customFormat="1" ht="12.75">
      <c r="A860" s="27" t="s">
        <v>875</v>
      </c>
      <c r="B860" s="104" t="s">
        <v>13</v>
      </c>
      <c r="C860" s="114" t="s">
        <v>906</v>
      </c>
      <c r="D860" s="102">
        <v>0.11878472222222221</v>
      </c>
      <c r="E860" s="102">
        <v>0.10758332291666665</v>
      </c>
      <c r="F860" s="103">
        <v>81.87</v>
      </c>
      <c r="G860" s="115">
        <v>302.27</v>
      </c>
      <c r="H860" s="90" t="s">
        <v>187</v>
      </c>
      <c r="I860" s="116" t="s">
        <v>16</v>
      </c>
      <c r="J860" s="116">
        <v>51</v>
      </c>
    </row>
    <row r="861" spans="1:10" s="67" customFormat="1" ht="12.75">
      <c r="A861" s="27" t="s">
        <v>875</v>
      </c>
      <c r="B861" s="104" t="s">
        <v>13</v>
      </c>
      <c r="C861" s="114" t="s">
        <v>345</v>
      </c>
      <c r="D861" s="102">
        <v>0.1338310185185185</v>
      </c>
      <c r="E861" s="102">
        <v>0.1192434375</v>
      </c>
      <c r="F861" s="103">
        <v>73.86</v>
      </c>
      <c r="G861" s="115"/>
      <c r="H861" s="90" t="s">
        <v>187</v>
      </c>
      <c r="I861" s="116" t="s">
        <v>16</v>
      </c>
      <c r="J861" s="116">
        <v>53</v>
      </c>
    </row>
    <row r="862" spans="1:10" s="67" customFormat="1" ht="12.75">
      <c r="A862" s="27" t="s">
        <v>875</v>
      </c>
      <c r="B862" s="104" t="s">
        <v>13</v>
      </c>
      <c r="C862" s="114" t="s">
        <v>907</v>
      </c>
      <c r="D862" s="102">
        <v>0.12020833333333332</v>
      </c>
      <c r="E862" s="102">
        <v>0.12020833333333332</v>
      </c>
      <c r="F862" s="103">
        <v>73.27</v>
      </c>
      <c r="G862" s="115"/>
      <c r="H862" s="90" t="s">
        <v>187</v>
      </c>
      <c r="I862" s="116" t="s">
        <v>16</v>
      </c>
      <c r="J862" s="116">
        <v>29</v>
      </c>
    </row>
    <row r="863" spans="1:10" s="67" customFormat="1" ht="12.75">
      <c r="A863" s="27" t="s">
        <v>875</v>
      </c>
      <c r="B863" s="104" t="s">
        <v>13</v>
      </c>
      <c r="C863" s="114" t="s">
        <v>633</v>
      </c>
      <c r="D863" s="102">
        <v>0.1434375</v>
      </c>
      <c r="E863" s="102">
        <v>0.12020062499999999</v>
      </c>
      <c r="F863" s="103">
        <v>73.27</v>
      </c>
      <c r="G863" s="115"/>
      <c r="H863" s="90" t="s">
        <v>187</v>
      </c>
      <c r="I863" s="116" t="s">
        <v>16</v>
      </c>
      <c r="J863" s="116">
        <v>60</v>
      </c>
    </row>
    <row r="864" spans="1:10" s="67" customFormat="1" ht="12.75">
      <c r="A864" s="27" t="s">
        <v>875</v>
      </c>
      <c r="B864" s="104" t="s">
        <v>13</v>
      </c>
      <c r="C864" s="114" t="s">
        <v>908</v>
      </c>
      <c r="D864" s="102">
        <v>0.14358796296296297</v>
      </c>
      <c r="E864" s="102">
        <v>0.12362923611111112</v>
      </c>
      <c r="F864" s="103">
        <v>71.24</v>
      </c>
      <c r="G864" s="115"/>
      <c r="H864" s="90" t="s">
        <v>187</v>
      </c>
      <c r="I864" s="116" t="s">
        <v>16</v>
      </c>
      <c r="J864" s="116">
        <v>57</v>
      </c>
    </row>
    <row r="865" spans="1:10" s="67" customFormat="1" ht="12.75">
      <c r="A865" s="27" t="s">
        <v>875</v>
      </c>
      <c r="B865" s="104" t="s">
        <v>13</v>
      </c>
      <c r="C865" s="114" t="s">
        <v>909</v>
      </c>
      <c r="D865" s="102">
        <v>0.13052083333333334</v>
      </c>
      <c r="E865" s="102">
        <v>0.12745359375</v>
      </c>
      <c r="F865" s="103">
        <v>69.1</v>
      </c>
      <c r="G865" s="115"/>
      <c r="H865" s="90" t="s">
        <v>187</v>
      </c>
      <c r="I865" s="116" t="s">
        <v>16</v>
      </c>
      <c r="J865" s="116">
        <v>41</v>
      </c>
    </row>
    <row r="866" spans="1:10" s="67" customFormat="1" ht="12.75">
      <c r="A866" s="27" t="s">
        <v>875</v>
      </c>
      <c r="B866" s="104" t="s">
        <v>13</v>
      </c>
      <c r="C866" s="114" t="s">
        <v>456</v>
      </c>
      <c r="D866" s="102">
        <v>0.13702546296296295</v>
      </c>
      <c r="E866" s="102">
        <v>0.13094153240740738</v>
      </c>
      <c r="F866" s="103">
        <v>67.26</v>
      </c>
      <c r="G866" s="115"/>
      <c r="H866" s="90" t="s">
        <v>187</v>
      </c>
      <c r="I866" s="116" t="s">
        <v>16</v>
      </c>
      <c r="J866" s="116">
        <v>44</v>
      </c>
    </row>
    <row r="867" spans="1:10" s="67" customFormat="1" ht="12.75">
      <c r="A867" s="27" t="s">
        <v>875</v>
      </c>
      <c r="B867" s="104" t="s">
        <v>13</v>
      </c>
      <c r="C867" s="114" t="s">
        <v>821</v>
      </c>
      <c r="D867" s="102">
        <v>0.14024305555555555</v>
      </c>
      <c r="E867" s="102">
        <v>0.1310431111111111</v>
      </c>
      <c r="F867" s="103">
        <v>67.21</v>
      </c>
      <c r="G867" s="115"/>
      <c r="H867" s="90" t="s">
        <v>187</v>
      </c>
      <c r="I867" s="116" t="s">
        <v>16</v>
      </c>
      <c r="J867" s="116">
        <v>47</v>
      </c>
    </row>
    <row r="868" spans="1:10" s="67" customFormat="1" ht="12.75">
      <c r="A868" s="27" t="s">
        <v>875</v>
      </c>
      <c r="B868" s="104" t="s">
        <v>13</v>
      </c>
      <c r="C868" s="114" t="s">
        <v>830</v>
      </c>
      <c r="D868" s="102">
        <v>0.1335763888888889</v>
      </c>
      <c r="E868" s="102">
        <v>0.1332157326388889</v>
      </c>
      <c r="F868" s="103">
        <v>66.11</v>
      </c>
      <c r="G868" s="115"/>
      <c r="H868" s="90" t="s">
        <v>187</v>
      </c>
      <c r="I868" s="116" t="s">
        <v>16</v>
      </c>
      <c r="J868" s="116">
        <v>38</v>
      </c>
    </row>
    <row r="869" spans="1:10" s="67" customFormat="1" ht="12.75">
      <c r="A869" s="27" t="s">
        <v>875</v>
      </c>
      <c r="B869" s="104" t="s">
        <v>13</v>
      </c>
      <c r="C869" s="114" t="s">
        <v>910</v>
      </c>
      <c r="D869" s="102">
        <v>0.13789351851851853</v>
      </c>
      <c r="E869" s="102">
        <v>0.1336877662037037</v>
      </c>
      <c r="F869" s="103">
        <v>65.88</v>
      </c>
      <c r="G869" s="115"/>
      <c r="H869" s="90" t="s">
        <v>187</v>
      </c>
      <c r="I869" s="116" t="s">
        <v>16</v>
      </c>
      <c r="J869" s="116">
        <v>42</v>
      </c>
    </row>
    <row r="870" spans="1:10" s="67" customFormat="1" ht="12.75">
      <c r="A870" s="27" t="s">
        <v>875</v>
      </c>
      <c r="B870" s="104" t="s">
        <v>13</v>
      </c>
      <c r="C870" s="114" t="s">
        <v>594</v>
      </c>
      <c r="D870" s="102">
        <v>0.13400462962962964</v>
      </c>
      <c r="E870" s="102">
        <v>0.13400462962962964</v>
      </c>
      <c r="F870" s="103">
        <v>65.72</v>
      </c>
      <c r="G870" s="115"/>
      <c r="H870" s="90" t="s">
        <v>187</v>
      </c>
      <c r="I870" s="116" t="s">
        <v>16</v>
      </c>
      <c r="J870" s="116">
        <v>35</v>
      </c>
    </row>
    <row r="871" spans="1:10" s="67" customFormat="1" ht="12.75">
      <c r="A871" s="27" t="s">
        <v>875</v>
      </c>
      <c r="B871" s="104" t="s">
        <v>13</v>
      </c>
      <c r="C871" s="114" t="s">
        <v>732</v>
      </c>
      <c r="D871" s="102">
        <v>0.15140046296296297</v>
      </c>
      <c r="E871" s="102">
        <v>0.15140046296296297</v>
      </c>
      <c r="F871" s="103">
        <v>63.68</v>
      </c>
      <c r="G871" s="115"/>
      <c r="H871" s="90" t="s">
        <v>187</v>
      </c>
      <c r="I871" s="116" t="s">
        <v>45</v>
      </c>
      <c r="J871" s="116">
        <v>32</v>
      </c>
    </row>
    <row r="872" spans="1:10" s="67" customFormat="1" ht="12.75">
      <c r="A872" s="27" t="s">
        <v>875</v>
      </c>
      <c r="B872" s="104" t="s">
        <v>13</v>
      </c>
      <c r="C872" s="114" t="s">
        <v>826</v>
      </c>
      <c r="D872" s="102">
        <v>0.1584837962962963</v>
      </c>
      <c r="E872" s="102">
        <v>0.13887935069444446</v>
      </c>
      <c r="F872" s="103">
        <v>63.42</v>
      </c>
      <c r="G872" s="115"/>
      <c r="H872" s="90" t="s">
        <v>187</v>
      </c>
      <c r="I872" s="116" t="s">
        <v>16</v>
      </c>
      <c r="J872" s="116">
        <v>55</v>
      </c>
    </row>
    <row r="873" spans="1:10" s="67" customFormat="1" ht="12.75">
      <c r="A873" s="27" t="s">
        <v>875</v>
      </c>
      <c r="B873" s="104" t="s">
        <v>13</v>
      </c>
      <c r="C873" s="114" t="s">
        <v>911</v>
      </c>
      <c r="D873" s="102">
        <v>0.14759259259259258</v>
      </c>
      <c r="E873" s="102">
        <v>0.14000633333333332</v>
      </c>
      <c r="F873" s="103">
        <v>62.91</v>
      </c>
      <c r="G873" s="115"/>
      <c r="H873" s="90" t="s">
        <v>187</v>
      </c>
      <c r="I873" s="116" t="s">
        <v>16</v>
      </c>
      <c r="J873" s="116">
        <v>45</v>
      </c>
    </row>
    <row r="874" spans="1:10" s="67" customFormat="1" ht="12.75">
      <c r="A874" s="27" t="s">
        <v>875</v>
      </c>
      <c r="B874" s="104" t="s">
        <v>13</v>
      </c>
      <c r="C874" s="114" t="s">
        <v>460</v>
      </c>
      <c r="D874" s="102">
        <v>0.14922453703703703</v>
      </c>
      <c r="E874" s="102">
        <v>0.14049490162037037</v>
      </c>
      <c r="F874" s="103">
        <v>62.69</v>
      </c>
      <c r="G874" s="115"/>
      <c r="H874" s="90" t="s">
        <v>187</v>
      </c>
      <c r="I874" s="116" t="s">
        <v>16</v>
      </c>
      <c r="J874" s="116">
        <v>46</v>
      </c>
    </row>
    <row r="875" spans="1:10" s="67" customFormat="1" ht="12.75">
      <c r="A875" s="27" t="s">
        <v>875</v>
      </c>
      <c r="B875" s="104" t="s">
        <v>13</v>
      </c>
      <c r="C875" s="114" t="s">
        <v>825</v>
      </c>
      <c r="D875" s="102">
        <v>0.15520833333333334</v>
      </c>
      <c r="E875" s="102">
        <v>0.14280718750000002</v>
      </c>
      <c r="F875" s="103">
        <v>61.67</v>
      </c>
      <c r="G875" s="115"/>
      <c r="H875" s="90" t="s">
        <v>187</v>
      </c>
      <c r="I875" s="116" t="s">
        <v>16</v>
      </c>
      <c r="J875" s="116">
        <v>49</v>
      </c>
    </row>
    <row r="876" spans="1:10" s="67" customFormat="1" ht="12.75">
      <c r="A876" s="27" t="s">
        <v>875</v>
      </c>
      <c r="B876" s="104" t="s">
        <v>13</v>
      </c>
      <c r="C876" s="114" t="s">
        <v>912</v>
      </c>
      <c r="D876" s="102">
        <v>0.1442476851851852</v>
      </c>
      <c r="E876" s="102">
        <v>0.1428629074074074</v>
      </c>
      <c r="F876" s="103">
        <v>61.65</v>
      </c>
      <c r="G876" s="115"/>
      <c r="H876" s="90" t="s">
        <v>187</v>
      </c>
      <c r="I876" s="116" t="s">
        <v>16</v>
      </c>
      <c r="J876" s="116">
        <v>39</v>
      </c>
    </row>
    <row r="877" spans="1:10" s="67" customFormat="1" ht="12.75">
      <c r="A877" s="27" t="s">
        <v>875</v>
      </c>
      <c r="B877" s="104" t="s">
        <v>13</v>
      </c>
      <c r="C877" s="114" t="s">
        <v>913</v>
      </c>
      <c r="D877" s="102">
        <v>0.14626157407407406</v>
      </c>
      <c r="E877" s="102">
        <v>0.14586666782407406</v>
      </c>
      <c r="F877" s="103">
        <v>60.38</v>
      </c>
      <c r="G877" s="115"/>
      <c r="H877" s="90" t="s">
        <v>187</v>
      </c>
      <c r="I877" s="116" t="s">
        <v>16</v>
      </c>
      <c r="J877" s="116">
        <v>38</v>
      </c>
    </row>
    <row r="878" spans="1:10" s="67" customFormat="1" ht="12.75">
      <c r="A878" s="27" t="s">
        <v>875</v>
      </c>
      <c r="B878" s="104" t="s">
        <v>13</v>
      </c>
      <c r="C878" s="114" t="s">
        <v>914</v>
      </c>
      <c r="D878" s="102">
        <v>0.1605324074074074</v>
      </c>
      <c r="E878" s="102">
        <v>0.16019528935185184</v>
      </c>
      <c r="F878" s="103">
        <v>60.19</v>
      </c>
      <c r="G878" s="115"/>
      <c r="H878" s="90" t="s">
        <v>187</v>
      </c>
      <c r="I878" s="116" t="s">
        <v>45</v>
      </c>
      <c r="J878" s="116">
        <v>37</v>
      </c>
    </row>
    <row r="879" spans="1:10" s="67" customFormat="1" ht="12.75">
      <c r="A879" s="27" t="s">
        <v>875</v>
      </c>
      <c r="B879" s="104" t="s">
        <v>13</v>
      </c>
      <c r="C879" s="114" t="s">
        <v>915</v>
      </c>
      <c r="D879" s="102">
        <v>0.1542476851851852</v>
      </c>
      <c r="E879" s="102">
        <v>0.14739908796296297</v>
      </c>
      <c r="F879" s="103">
        <v>59.75</v>
      </c>
      <c r="G879" s="115"/>
      <c r="H879" s="90" t="s">
        <v>187</v>
      </c>
      <c r="I879" s="116" t="s">
        <v>16</v>
      </c>
      <c r="J879" s="116">
        <v>44</v>
      </c>
    </row>
    <row r="880" spans="1:10" s="67" customFormat="1" ht="12.75">
      <c r="A880" s="27" t="s">
        <v>875</v>
      </c>
      <c r="B880" s="104" t="s">
        <v>13</v>
      </c>
      <c r="C880" s="114" t="s">
        <v>916</v>
      </c>
      <c r="D880" s="102">
        <v>0.14866898148148147</v>
      </c>
      <c r="E880" s="102">
        <v>0.14826757523148146</v>
      </c>
      <c r="F880" s="103">
        <v>59.4</v>
      </c>
      <c r="G880" s="115"/>
      <c r="H880" s="90" t="s">
        <v>187</v>
      </c>
      <c r="I880" s="116" t="s">
        <v>16</v>
      </c>
      <c r="J880" s="116">
        <v>38</v>
      </c>
    </row>
    <row r="881" spans="1:10" s="67" customFormat="1" ht="12.75">
      <c r="A881" s="27" t="s">
        <v>875</v>
      </c>
      <c r="B881" s="104" t="s">
        <v>13</v>
      </c>
      <c r="C881" s="114" t="s">
        <v>835</v>
      </c>
      <c r="D881" s="102">
        <v>0.18652777777777776</v>
      </c>
      <c r="E881" s="102">
        <v>0.18029774999999998</v>
      </c>
      <c r="F881" s="103">
        <v>53.48</v>
      </c>
      <c r="G881" s="115"/>
      <c r="H881" s="90" t="s">
        <v>187</v>
      </c>
      <c r="I881" s="116" t="s">
        <v>45</v>
      </c>
      <c r="J881" s="116">
        <v>41</v>
      </c>
    </row>
    <row r="882" spans="1:10" s="67" customFormat="1" ht="12.75">
      <c r="A882" s="27" t="s">
        <v>875</v>
      </c>
      <c r="B882" s="104" t="s">
        <v>13</v>
      </c>
      <c r="C882" s="114" t="s">
        <v>833</v>
      </c>
      <c r="D882" s="102">
        <v>0.16711805555555556</v>
      </c>
      <c r="E882" s="102">
        <v>0.16711805555555556</v>
      </c>
      <c r="F882" s="103">
        <v>52.7</v>
      </c>
      <c r="G882" s="115"/>
      <c r="H882" s="90" t="s">
        <v>187</v>
      </c>
      <c r="I882" s="116" t="s">
        <v>16</v>
      </c>
      <c r="J882" s="116">
        <v>34</v>
      </c>
    </row>
    <row r="883" spans="1:39" ht="12.75">
      <c r="A883" s="27" t="s">
        <v>875</v>
      </c>
      <c r="B883" s="27" t="s">
        <v>143</v>
      </c>
      <c r="C883" s="114" t="s">
        <v>232</v>
      </c>
      <c r="D883" s="102">
        <v>0.10952546296296296</v>
      </c>
      <c r="E883" s="102">
        <v>0.10922974421296296</v>
      </c>
      <c r="F883" s="103">
        <v>80.63</v>
      </c>
      <c r="G883" s="115">
        <v>300.9</v>
      </c>
      <c r="H883" s="90" t="s">
        <v>187</v>
      </c>
      <c r="I883" s="116" t="s">
        <v>16</v>
      </c>
      <c r="J883" s="116">
        <v>38</v>
      </c>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row>
    <row r="884" spans="1:39" ht="12.75">
      <c r="A884" s="27" t="s">
        <v>875</v>
      </c>
      <c r="B884" s="27" t="s">
        <v>143</v>
      </c>
      <c r="C884" s="114" t="s">
        <v>770</v>
      </c>
      <c r="D884" s="102">
        <v>0.1408449074074074</v>
      </c>
      <c r="E884" s="102">
        <v>0.1168871886574074</v>
      </c>
      <c r="F884" s="103">
        <v>75.35</v>
      </c>
      <c r="G884" s="115"/>
      <c r="H884" s="90" t="s">
        <v>187</v>
      </c>
      <c r="I884" s="116" t="s">
        <v>16</v>
      </c>
      <c r="J884" s="116">
        <v>61</v>
      </c>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row>
    <row r="885" spans="1:39" ht="12.75">
      <c r="A885" s="27" t="s">
        <v>875</v>
      </c>
      <c r="B885" s="27" t="s">
        <v>143</v>
      </c>
      <c r="C885" s="114" t="s">
        <v>230</v>
      </c>
      <c r="D885" s="102">
        <v>0.13171296296296295</v>
      </c>
      <c r="E885" s="102">
        <v>0.12118909722222221</v>
      </c>
      <c r="F885" s="103">
        <v>72.67</v>
      </c>
      <c r="G885" s="108"/>
      <c r="H885" s="90" t="s">
        <v>187</v>
      </c>
      <c r="I885" s="116" t="s">
        <v>16</v>
      </c>
      <c r="J885" s="116">
        <v>49</v>
      </c>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row>
    <row r="886" spans="1:39" ht="12.75">
      <c r="A886" s="27" t="s">
        <v>875</v>
      </c>
      <c r="B886" s="27" t="s">
        <v>143</v>
      </c>
      <c r="C886" s="114" t="s">
        <v>917</v>
      </c>
      <c r="D886" s="102">
        <v>0.1379513888888889</v>
      </c>
      <c r="E886" s="102">
        <v>0.12189384722222223</v>
      </c>
      <c r="F886" s="103">
        <v>72.25</v>
      </c>
      <c r="G886" s="115"/>
      <c r="H886" s="90" t="s">
        <v>187</v>
      </c>
      <c r="I886" s="116" t="s">
        <v>16</v>
      </c>
      <c r="J886" s="116">
        <v>54</v>
      </c>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row>
    <row r="887" spans="1:39" ht="12.75">
      <c r="A887" s="27" t="s">
        <v>875</v>
      </c>
      <c r="B887" s="27" t="s">
        <v>143</v>
      </c>
      <c r="C887" s="114" t="s">
        <v>713</v>
      </c>
      <c r="D887" s="102">
        <v>0.1382986111111111</v>
      </c>
      <c r="E887" s="102">
        <v>0.12220065277777778</v>
      </c>
      <c r="F887" s="103">
        <v>72.07</v>
      </c>
      <c r="G887" s="115"/>
      <c r="H887" s="90" t="s">
        <v>187</v>
      </c>
      <c r="I887" s="116" t="s">
        <v>16</v>
      </c>
      <c r="J887" s="116">
        <v>54</v>
      </c>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row>
    <row r="888" spans="1:39" ht="12.75">
      <c r="A888" s="27" t="s">
        <v>875</v>
      </c>
      <c r="B888" s="27" t="s">
        <v>143</v>
      </c>
      <c r="C888" s="114" t="s">
        <v>707</v>
      </c>
      <c r="D888" s="102">
        <v>0.12296296296296295</v>
      </c>
      <c r="E888" s="102">
        <v>0.12296296296296295</v>
      </c>
      <c r="F888" s="103">
        <v>71.63</v>
      </c>
      <c r="G888" s="115"/>
      <c r="H888" s="90" t="s">
        <v>187</v>
      </c>
      <c r="I888" s="116" t="s">
        <v>16</v>
      </c>
      <c r="J888" s="116">
        <v>31</v>
      </c>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row>
    <row r="889" spans="1:39" ht="12.75">
      <c r="A889" s="27" t="s">
        <v>875</v>
      </c>
      <c r="B889" s="27" t="s">
        <v>143</v>
      </c>
      <c r="C889" s="114" t="s">
        <v>848</v>
      </c>
      <c r="D889" s="102">
        <v>0.15211805555555555</v>
      </c>
      <c r="E889" s="102">
        <v>0.12377846180555555</v>
      </c>
      <c r="F889" s="103">
        <v>71.15</v>
      </c>
      <c r="G889" s="115"/>
      <c r="H889" s="90" t="s">
        <v>187</v>
      </c>
      <c r="I889" s="116" t="s">
        <v>16</v>
      </c>
      <c r="J889" s="116">
        <v>63</v>
      </c>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row>
    <row r="890" spans="1:39" ht="12.75">
      <c r="A890" s="27" t="s">
        <v>875</v>
      </c>
      <c r="B890" s="27" t="s">
        <v>143</v>
      </c>
      <c r="C890" s="114" t="s">
        <v>918</v>
      </c>
      <c r="D890" s="102">
        <v>0.13908564814814814</v>
      </c>
      <c r="E890" s="102">
        <v>0.12896021296296295</v>
      </c>
      <c r="F890" s="103">
        <v>68.29</v>
      </c>
      <c r="G890" s="115"/>
      <c r="H890" s="90" t="s">
        <v>187</v>
      </c>
      <c r="I890" s="116" t="s">
        <v>16</v>
      </c>
      <c r="J890" s="116">
        <v>48</v>
      </c>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row>
    <row r="891" spans="1:39" ht="12.75">
      <c r="A891" s="27" t="s">
        <v>875</v>
      </c>
      <c r="B891" s="27" t="s">
        <v>143</v>
      </c>
      <c r="C891" s="114" t="s">
        <v>773</v>
      </c>
      <c r="D891" s="102">
        <v>0.15842592592592594</v>
      </c>
      <c r="E891" s="102">
        <v>0.14305861111111112</v>
      </c>
      <c r="F891" s="103">
        <v>67.4</v>
      </c>
      <c r="G891" s="115"/>
      <c r="H891" s="90" t="s">
        <v>187</v>
      </c>
      <c r="I891" s="116" t="s">
        <v>45</v>
      </c>
      <c r="J891" s="116">
        <v>49</v>
      </c>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row>
    <row r="892" spans="1:39" ht="12.75">
      <c r="A892" s="27" t="s">
        <v>875</v>
      </c>
      <c r="B892" s="27" t="s">
        <v>143</v>
      </c>
      <c r="C892" s="114" t="s">
        <v>919</v>
      </c>
      <c r="D892" s="102">
        <v>0.13773148148148148</v>
      </c>
      <c r="E892" s="102">
        <v>0.13258032407407408</v>
      </c>
      <c r="F892" s="103">
        <v>66.43</v>
      </c>
      <c r="G892" s="115"/>
      <c r="H892" s="90" t="s">
        <v>187</v>
      </c>
      <c r="I892" s="116" t="s">
        <v>16</v>
      </c>
      <c r="J892" s="116">
        <v>43</v>
      </c>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row>
    <row r="893" spans="1:39" ht="12.75">
      <c r="A893" s="27" t="s">
        <v>875</v>
      </c>
      <c r="B893" s="27" t="s">
        <v>143</v>
      </c>
      <c r="C893" s="114" t="s">
        <v>531</v>
      </c>
      <c r="D893" s="102">
        <v>0.13770833333333335</v>
      </c>
      <c r="E893" s="102">
        <v>0.1335082291666667</v>
      </c>
      <c r="F893" s="103">
        <v>65.97</v>
      </c>
      <c r="G893" s="115"/>
      <c r="H893" s="90" t="s">
        <v>187</v>
      </c>
      <c r="I893" s="116" t="s">
        <v>16</v>
      </c>
      <c r="J893" s="116">
        <v>42</v>
      </c>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row>
    <row r="894" spans="1:39" ht="12.75">
      <c r="A894" s="27" t="s">
        <v>875</v>
      </c>
      <c r="B894" s="27" t="s">
        <v>143</v>
      </c>
      <c r="C894" s="114" t="s">
        <v>852</v>
      </c>
      <c r="D894" s="102">
        <v>0.16817129629629632</v>
      </c>
      <c r="E894" s="102">
        <v>0.14913430555555557</v>
      </c>
      <c r="F894" s="103">
        <v>64.65</v>
      </c>
      <c r="G894" s="115"/>
      <c r="H894" s="90" t="s">
        <v>187</v>
      </c>
      <c r="I894" s="116" t="s">
        <v>45</v>
      </c>
      <c r="J894" s="116">
        <v>51</v>
      </c>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c r="AL894" s="27"/>
      <c r="AM894" s="27"/>
    </row>
    <row r="895" spans="1:39" ht="12.75">
      <c r="A895" s="27" t="s">
        <v>875</v>
      </c>
      <c r="B895" s="27" t="s">
        <v>143</v>
      </c>
      <c r="C895" s="114" t="s">
        <v>920</v>
      </c>
      <c r="D895" s="102">
        <v>0.14662037037037037</v>
      </c>
      <c r="E895" s="102">
        <v>0.14011042592592593</v>
      </c>
      <c r="F895" s="103">
        <v>62.86</v>
      </c>
      <c r="G895" s="115"/>
      <c r="H895" s="90" t="s">
        <v>187</v>
      </c>
      <c r="I895" s="116" t="s">
        <v>16</v>
      </c>
      <c r="J895" s="116">
        <v>44</v>
      </c>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c r="AL895" s="27"/>
      <c r="AM895" s="27"/>
    </row>
    <row r="896" spans="1:39" ht="12.75">
      <c r="A896" s="27" t="s">
        <v>875</v>
      </c>
      <c r="B896" s="27" t="s">
        <v>143</v>
      </c>
      <c r="C896" s="114" t="s">
        <v>921</v>
      </c>
      <c r="D896" s="102">
        <v>0.14070601851851852</v>
      </c>
      <c r="E896" s="102">
        <v>0.14070601851851852</v>
      </c>
      <c r="F896" s="103">
        <v>62.59</v>
      </c>
      <c r="G896" s="115"/>
      <c r="H896" s="90" t="s">
        <v>187</v>
      </c>
      <c r="I896" s="116" t="s">
        <v>16</v>
      </c>
      <c r="J896" s="116">
        <v>36</v>
      </c>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row>
    <row r="897" spans="1:39" ht="12.75">
      <c r="A897" s="27" t="s">
        <v>875</v>
      </c>
      <c r="B897" s="27" t="s">
        <v>143</v>
      </c>
      <c r="C897" s="114" t="s">
        <v>922</v>
      </c>
      <c r="D897" s="102">
        <v>0.14755787037037038</v>
      </c>
      <c r="E897" s="102">
        <v>0.14203920601851852</v>
      </c>
      <c r="F897" s="103">
        <v>62.01</v>
      </c>
      <c r="G897" s="115"/>
      <c r="H897" s="90" t="s">
        <v>187</v>
      </c>
      <c r="I897" s="116" t="s">
        <v>16</v>
      </c>
      <c r="J897" s="116">
        <v>43</v>
      </c>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row>
    <row r="898" spans="1:39" ht="12.75">
      <c r="A898" s="27" t="s">
        <v>875</v>
      </c>
      <c r="B898" s="27" t="s">
        <v>143</v>
      </c>
      <c r="C898" s="114" t="s">
        <v>923</v>
      </c>
      <c r="D898" s="102">
        <v>0.14484953703703704</v>
      </c>
      <c r="E898" s="102">
        <v>0.14484953703703704</v>
      </c>
      <c r="F898" s="103">
        <v>60.8</v>
      </c>
      <c r="G898" s="115"/>
      <c r="H898" s="90" t="s">
        <v>187</v>
      </c>
      <c r="I898" s="116" t="s">
        <v>16</v>
      </c>
      <c r="J898" s="116">
        <v>33</v>
      </c>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row>
    <row r="899" spans="1:39" ht="12.75">
      <c r="A899" s="27" t="s">
        <v>875</v>
      </c>
      <c r="B899" s="27" t="s">
        <v>143</v>
      </c>
      <c r="C899" s="114" t="s">
        <v>924</v>
      </c>
      <c r="D899" s="102">
        <v>0.14748842592592593</v>
      </c>
      <c r="E899" s="102">
        <v>0.14748842592592593</v>
      </c>
      <c r="F899" s="103">
        <v>59.71</v>
      </c>
      <c r="G899" s="115"/>
      <c r="H899" s="90" t="s">
        <v>187</v>
      </c>
      <c r="I899" s="116" t="s">
        <v>16</v>
      </c>
      <c r="J899" s="116">
        <v>26</v>
      </c>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row>
    <row r="900" spans="1:39" ht="12.75">
      <c r="A900" s="27" t="s">
        <v>875</v>
      </c>
      <c r="B900" s="27" t="s">
        <v>143</v>
      </c>
      <c r="C900" s="114" t="s">
        <v>925</v>
      </c>
      <c r="D900" s="102">
        <v>0.17023148148148148</v>
      </c>
      <c r="E900" s="102">
        <v>0.1632009212962963</v>
      </c>
      <c r="F900" s="103">
        <v>59.08</v>
      </c>
      <c r="G900" s="115"/>
      <c r="H900" s="90" t="s">
        <v>187</v>
      </c>
      <c r="I900" s="116" t="s">
        <v>45</v>
      </c>
      <c r="J900" s="116">
        <v>42</v>
      </c>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row>
    <row r="901" spans="1:39" ht="12.75">
      <c r="A901" s="27" t="s">
        <v>875</v>
      </c>
      <c r="B901" s="27" t="s">
        <v>143</v>
      </c>
      <c r="C901" s="114" t="s">
        <v>926</v>
      </c>
      <c r="D901" s="102">
        <v>0.17649305555555558</v>
      </c>
      <c r="E901" s="102">
        <v>0.16503865625000003</v>
      </c>
      <c r="F901" s="103">
        <v>58.42</v>
      </c>
      <c r="G901" s="115"/>
      <c r="H901" s="90" t="s">
        <v>187</v>
      </c>
      <c r="I901" s="116" t="s">
        <v>45</v>
      </c>
      <c r="J901" s="116">
        <v>45</v>
      </c>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row>
    <row r="902" spans="1:39" ht="12.75">
      <c r="A902" s="27" t="s">
        <v>875</v>
      </c>
      <c r="B902" s="27" t="s">
        <v>143</v>
      </c>
      <c r="C902" s="114" t="s">
        <v>927</v>
      </c>
      <c r="D902" s="102">
        <v>0.15572916666666667</v>
      </c>
      <c r="E902" s="102">
        <v>0.15572916666666667</v>
      </c>
      <c r="F902" s="103">
        <v>56.55</v>
      </c>
      <c r="G902" s="115"/>
      <c r="H902" s="90" t="s">
        <v>187</v>
      </c>
      <c r="I902" s="116" t="s">
        <v>16</v>
      </c>
      <c r="J902" s="116">
        <v>36</v>
      </c>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c r="AL902" s="27"/>
      <c r="AM902" s="27"/>
    </row>
    <row r="903" spans="1:39" ht="12.75">
      <c r="A903" s="27" t="s">
        <v>875</v>
      </c>
      <c r="B903" s="27" t="s">
        <v>143</v>
      </c>
      <c r="C903" s="114" t="s">
        <v>928</v>
      </c>
      <c r="D903" s="102">
        <v>0.1648611111111111</v>
      </c>
      <c r="E903" s="102">
        <v>0.15638724999999998</v>
      </c>
      <c r="F903" s="103">
        <v>56.32</v>
      </c>
      <c r="G903" s="115"/>
      <c r="H903" s="90" t="s">
        <v>187</v>
      </c>
      <c r="I903" s="116" t="s">
        <v>16</v>
      </c>
      <c r="J903" s="116">
        <v>45</v>
      </c>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row>
    <row r="904" spans="1:39" ht="12.75">
      <c r="A904" s="27" t="s">
        <v>875</v>
      </c>
      <c r="B904" s="27" t="s">
        <v>143</v>
      </c>
      <c r="C904" s="114" t="s">
        <v>929</v>
      </c>
      <c r="D904" s="102">
        <v>0.17836805555555557</v>
      </c>
      <c r="E904" s="102">
        <v>0.1738196701388889</v>
      </c>
      <c r="F904" s="103">
        <v>55.47</v>
      </c>
      <c r="G904" s="115"/>
      <c r="H904" s="90" t="s">
        <v>187</v>
      </c>
      <c r="I904" s="116" t="s">
        <v>45</v>
      </c>
      <c r="J904" s="116">
        <v>40</v>
      </c>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row>
    <row r="905" spans="1:39" ht="12.75">
      <c r="A905" s="27" t="s">
        <v>875</v>
      </c>
      <c r="B905" s="27" t="s">
        <v>143</v>
      </c>
      <c r="C905" s="114" t="s">
        <v>930</v>
      </c>
      <c r="D905" s="102">
        <v>0.16922453703703702</v>
      </c>
      <c r="E905" s="102">
        <v>0.16922453703703702</v>
      </c>
      <c r="F905" s="103">
        <v>52.04</v>
      </c>
      <c r="G905" s="115"/>
      <c r="H905" s="90" t="s">
        <v>187</v>
      </c>
      <c r="I905" s="116" t="s">
        <v>16</v>
      </c>
      <c r="J905" s="116">
        <v>24</v>
      </c>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row>
    <row r="906" spans="1:39" ht="12.75">
      <c r="A906" s="27" t="s">
        <v>875</v>
      </c>
      <c r="B906" s="27" t="s">
        <v>143</v>
      </c>
      <c r="C906" s="114" t="s">
        <v>931</v>
      </c>
      <c r="D906" s="102">
        <v>0.17261574074074074</v>
      </c>
      <c r="E906" s="102">
        <v>0.17261574074074074</v>
      </c>
      <c r="F906" s="103">
        <v>51.02</v>
      </c>
      <c r="G906" s="115"/>
      <c r="H906" s="90" t="s">
        <v>187</v>
      </c>
      <c r="I906" s="116" t="s">
        <v>16</v>
      </c>
      <c r="J906" s="116">
        <v>31</v>
      </c>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row>
    <row r="907" spans="1:39" ht="12.75">
      <c r="A907" s="27" t="s">
        <v>875</v>
      </c>
      <c r="B907" s="27" t="s">
        <v>143</v>
      </c>
      <c r="C907" s="114" t="s">
        <v>932</v>
      </c>
      <c r="D907" s="102">
        <v>0.17550925925925928</v>
      </c>
      <c r="E907" s="102">
        <v>0.17261335648148152</v>
      </c>
      <c r="F907" s="103">
        <v>51.02</v>
      </c>
      <c r="G907" s="115"/>
      <c r="H907" s="90" t="s">
        <v>187</v>
      </c>
      <c r="I907" s="116" t="s">
        <v>16</v>
      </c>
      <c r="J907" s="116">
        <v>40</v>
      </c>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row>
    <row r="908" spans="1:39" ht="12.75">
      <c r="A908" s="27" t="s">
        <v>875</v>
      </c>
      <c r="B908" s="27" t="s">
        <v>933</v>
      </c>
      <c r="C908" s="114" t="s">
        <v>231</v>
      </c>
      <c r="D908" s="102">
        <v>0.13091435185185185</v>
      </c>
      <c r="E908" s="102">
        <v>0.10970622685185184</v>
      </c>
      <c r="F908" s="103">
        <v>80.28</v>
      </c>
      <c r="G908" s="115">
        <v>282.84</v>
      </c>
      <c r="H908" s="90" t="s">
        <v>187</v>
      </c>
      <c r="I908" s="116" t="s">
        <v>16</v>
      </c>
      <c r="J908" s="116">
        <v>60</v>
      </c>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row>
    <row r="909" spans="1:39" ht="12.75">
      <c r="A909" s="27" t="s">
        <v>875</v>
      </c>
      <c r="B909" s="27" t="s">
        <v>933</v>
      </c>
      <c r="C909" s="114" t="s">
        <v>934</v>
      </c>
      <c r="D909" s="102">
        <v>0.12947916666666667</v>
      </c>
      <c r="E909" s="102">
        <v>0.12947916666666667</v>
      </c>
      <c r="F909" s="103">
        <v>68.02</v>
      </c>
      <c r="G909" s="115"/>
      <c r="H909" s="90" t="s">
        <v>187</v>
      </c>
      <c r="I909" s="116" t="s">
        <v>16</v>
      </c>
      <c r="J909" s="116">
        <v>31</v>
      </c>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c r="AM909" s="27"/>
    </row>
    <row r="910" spans="1:39" ht="12.75">
      <c r="A910" s="27" t="s">
        <v>875</v>
      </c>
      <c r="B910" s="27" t="s">
        <v>933</v>
      </c>
      <c r="C910" s="114" t="s">
        <v>935</v>
      </c>
      <c r="D910" s="102">
        <v>0.1476273148148148</v>
      </c>
      <c r="E910" s="102">
        <v>0.13044349537037037</v>
      </c>
      <c r="F910" s="103">
        <v>67.52</v>
      </c>
      <c r="G910" s="115"/>
      <c r="H910" s="90" t="s">
        <v>187</v>
      </c>
      <c r="I910" s="116" t="s">
        <v>16</v>
      </c>
      <c r="J910" s="116">
        <v>54</v>
      </c>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c r="AM910" s="27"/>
    </row>
    <row r="911" spans="1:39" ht="12.75">
      <c r="A911" s="27" t="s">
        <v>875</v>
      </c>
      <c r="B911" s="27" t="s">
        <v>933</v>
      </c>
      <c r="C911" s="114" t="s">
        <v>936</v>
      </c>
      <c r="D911" s="102">
        <v>0.13854166666666667</v>
      </c>
      <c r="E911" s="102">
        <v>0.131420625</v>
      </c>
      <c r="F911" s="103">
        <v>67.02</v>
      </c>
      <c r="G911" s="115"/>
      <c r="H911" s="90" t="s">
        <v>187</v>
      </c>
      <c r="I911" s="116" t="s">
        <v>16</v>
      </c>
      <c r="J911" s="116">
        <v>45</v>
      </c>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row>
    <row r="912" spans="1:39" ht="12.75">
      <c r="A912" s="27" t="s">
        <v>875</v>
      </c>
      <c r="B912" s="27" t="s">
        <v>933</v>
      </c>
      <c r="C912" s="114" t="s">
        <v>937</v>
      </c>
      <c r="D912" s="102">
        <v>0.15766203703703704</v>
      </c>
      <c r="E912" s="102">
        <v>0.14992083101851852</v>
      </c>
      <c r="F912" s="103">
        <v>64.31</v>
      </c>
      <c r="G912" s="115"/>
      <c r="H912" s="90" t="s">
        <v>187</v>
      </c>
      <c r="I912" s="116" t="s">
        <v>45</v>
      </c>
      <c r="J912" s="116">
        <v>43</v>
      </c>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row>
    <row r="913" spans="1:39" ht="12.75">
      <c r="A913" s="27" t="s">
        <v>875</v>
      </c>
      <c r="B913" s="27" t="s">
        <v>933</v>
      </c>
      <c r="C913" s="114" t="s">
        <v>938</v>
      </c>
      <c r="D913" s="102">
        <v>0.1660300925925926</v>
      </c>
      <c r="E913" s="102">
        <v>0.15259825810185187</v>
      </c>
      <c r="F913" s="103">
        <v>63.18</v>
      </c>
      <c r="G913" s="115"/>
      <c r="H913" s="90" t="s">
        <v>187</v>
      </c>
      <c r="I913" s="116" t="s">
        <v>45</v>
      </c>
      <c r="J913" s="116">
        <v>47</v>
      </c>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row>
    <row r="914" spans="1:39" ht="12.75">
      <c r="A914" s="27" t="s">
        <v>875</v>
      </c>
      <c r="B914" s="27" t="s">
        <v>933</v>
      </c>
      <c r="C914" s="114" t="s">
        <v>939</v>
      </c>
      <c r="D914" s="102">
        <v>0.13952546296296295</v>
      </c>
      <c r="E914" s="102">
        <v>0.13952546296296295</v>
      </c>
      <c r="F914" s="103">
        <v>63.12</v>
      </c>
      <c r="G914" s="115"/>
      <c r="H914" s="90" t="s">
        <v>187</v>
      </c>
      <c r="I914" s="116" t="s">
        <v>16</v>
      </c>
      <c r="J914" s="116">
        <v>28</v>
      </c>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row>
    <row r="915" spans="1:39" ht="12.75">
      <c r="A915" s="27" t="s">
        <v>875</v>
      </c>
      <c r="B915" s="27" t="s">
        <v>933</v>
      </c>
      <c r="C915" s="114" t="s">
        <v>940</v>
      </c>
      <c r="D915" s="102">
        <v>0.14177083333333332</v>
      </c>
      <c r="E915" s="102">
        <v>0.14177083333333332</v>
      </c>
      <c r="F915" s="103">
        <v>62.12</v>
      </c>
      <c r="G915" s="115"/>
      <c r="H915" s="90" t="s">
        <v>187</v>
      </c>
      <c r="I915" s="116" t="s">
        <v>16</v>
      </c>
      <c r="J915" s="116">
        <v>32</v>
      </c>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row>
    <row r="916" spans="1:39" ht="12.75">
      <c r="A916" s="27" t="s">
        <v>875</v>
      </c>
      <c r="B916" s="27" t="s">
        <v>933</v>
      </c>
      <c r="C916" s="114" t="s">
        <v>941</v>
      </c>
      <c r="D916" s="102">
        <v>0.15255787037037036</v>
      </c>
      <c r="E916" s="102">
        <v>0.14471639583333332</v>
      </c>
      <c r="F916" s="103">
        <v>60.86</v>
      </c>
      <c r="G916" s="115"/>
      <c r="H916" s="90" t="s">
        <v>187</v>
      </c>
      <c r="I916" s="116" t="s">
        <v>16</v>
      </c>
      <c r="J916" s="116">
        <v>45</v>
      </c>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row>
    <row r="917" spans="1:39" ht="12.75">
      <c r="A917" s="27" t="s">
        <v>875</v>
      </c>
      <c r="B917" s="27" t="s">
        <v>933</v>
      </c>
      <c r="C917" s="114" t="s">
        <v>942</v>
      </c>
      <c r="D917" s="102">
        <v>0.1871759259259259</v>
      </c>
      <c r="E917" s="102">
        <v>0.17798558796296293</v>
      </c>
      <c r="F917" s="103">
        <v>54.17</v>
      </c>
      <c r="G917" s="115"/>
      <c r="H917" s="90" t="s">
        <v>187</v>
      </c>
      <c r="I917" s="116" t="s">
        <v>45</v>
      </c>
      <c r="J917" s="116">
        <v>43</v>
      </c>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c r="AL917" s="27"/>
      <c r="AM917" s="27"/>
    </row>
    <row r="918" spans="1:39" ht="12.75">
      <c r="A918" s="27" t="s">
        <v>875</v>
      </c>
      <c r="B918" s="27" t="s">
        <v>933</v>
      </c>
      <c r="C918" s="114" t="s">
        <v>943</v>
      </c>
      <c r="D918" s="102">
        <v>0.16655092592592594</v>
      </c>
      <c r="E918" s="102">
        <v>0.16610123842592592</v>
      </c>
      <c r="F918" s="103">
        <v>53.02</v>
      </c>
      <c r="G918" s="115"/>
      <c r="H918" s="90" t="s">
        <v>187</v>
      </c>
      <c r="I918" s="116" t="s">
        <v>16</v>
      </c>
      <c r="J918" s="116">
        <v>38</v>
      </c>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row>
    <row r="919" spans="1:39" ht="12.75">
      <c r="A919" s="27" t="s">
        <v>875</v>
      </c>
      <c r="B919" s="27" t="s">
        <v>944</v>
      </c>
      <c r="C919" s="114" t="s">
        <v>945</v>
      </c>
      <c r="D919" s="102">
        <v>0.1950347222222222</v>
      </c>
      <c r="E919" s="102">
        <v>0.1950347222222222</v>
      </c>
      <c r="F919" s="103">
        <v>49.43</v>
      </c>
      <c r="G919" s="115">
        <v>231.76</v>
      </c>
      <c r="H919" s="90" t="s">
        <v>187</v>
      </c>
      <c r="I919" s="116" t="s">
        <v>45</v>
      </c>
      <c r="J919" s="116">
        <v>33</v>
      </c>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row>
    <row r="920" spans="1:39" ht="12.75">
      <c r="A920" s="27" t="s">
        <v>875</v>
      </c>
      <c r="B920" s="27" t="s">
        <v>944</v>
      </c>
      <c r="C920" s="114" t="s">
        <v>790</v>
      </c>
      <c r="D920" s="102">
        <v>0.14847222222222223</v>
      </c>
      <c r="E920" s="102">
        <v>0.13766344444444445</v>
      </c>
      <c r="F920" s="103">
        <v>63.98</v>
      </c>
      <c r="G920" s="115"/>
      <c r="H920" s="90" t="s">
        <v>187</v>
      </c>
      <c r="I920" s="116" t="s">
        <v>16</v>
      </c>
      <c r="J920" s="116">
        <v>48</v>
      </c>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row>
    <row r="921" spans="1:39" ht="12.75">
      <c r="A921" s="27" t="s">
        <v>875</v>
      </c>
      <c r="B921" s="27" t="s">
        <v>944</v>
      </c>
      <c r="C921" s="114" t="s">
        <v>788</v>
      </c>
      <c r="D921" s="102">
        <v>0.16700231481481484</v>
      </c>
      <c r="E921" s="102">
        <v>0.160105119212963</v>
      </c>
      <c r="F921" s="103">
        <v>60.22</v>
      </c>
      <c r="G921" s="115"/>
      <c r="H921" s="90" t="s">
        <v>187</v>
      </c>
      <c r="I921" s="116" t="s">
        <v>45</v>
      </c>
      <c r="J921" s="116">
        <v>42</v>
      </c>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row>
    <row r="922" spans="1:39" ht="12.75">
      <c r="A922" s="27" t="s">
        <v>875</v>
      </c>
      <c r="B922" s="27" t="s">
        <v>944</v>
      </c>
      <c r="C922" s="114" t="s">
        <v>789</v>
      </c>
      <c r="D922" s="102">
        <v>0.17003472222222224</v>
      </c>
      <c r="E922" s="102">
        <v>0.15150093750000002</v>
      </c>
      <c r="F922" s="103">
        <v>58.13</v>
      </c>
      <c r="G922" s="115"/>
      <c r="H922" s="90" t="s">
        <v>187</v>
      </c>
      <c r="I922" s="116" t="s">
        <v>16</v>
      </c>
      <c r="J922" s="116">
        <v>53</v>
      </c>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row>
    <row r="923" spans="1:39" ht="12.75">
      <c r="A923" s="27" t="s">
        <v>875</v>
      </c>
      <c r="B923" s="27" t="s">
        <v>946</v>
      </c>
      <c r="C923" s="114" t="s">
        <v>286</v>
      </c>
      <c r="D923" s="102">
        <v>0.1387037037037037</v>
      </c>
      <c r="E923" s="102">
        <v>0.13544416666666667</v>
      </c>
      <c r="F923" s="103">
        <v>65.02</v>
      </c>
      <c r="G923" s="115">
        <v>210.39</v>
      </c>
      <c r="H923" s="90" t="s">
        <v>187</v>
      </c>
      <c r="I923" s="116" t="s">
        <v>16</v>
      </c>
      <c r="J923" s="116">
        <v>41</v>
      </c>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row>
    <row r="924" spans="1:39" ht="12.75">
      <c r="A924" s="27" t="s">
        <v>875</v>
      </c>
      <c r="B924" s="27" t="s">
        <v>946</v>
      </c>
      <c r="C924" s="114" t="s">
        <v>947</v>
      </c>
      <c r="D924" s="102">
        <v>0.1486111111111111</v>
      </c>
      <c r="E924" s="102">
        <v>0.14718444444444442</v>
      </c>
      <c r="F924" s="103">
        <v>59.84</v>
      </c>
      <c r="G924" s="115"/>
      <c r="H924" s="90" t="s">
        <v>187</v>
      </c>
      <c r="I924" s="116" t="s">
        <v>16</v>
      </c>
      <c r="J924" s="116">
        <v>39</v>
      </c>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c r="AM924" s="27"/>
    </row>
    <row r="925" spans="1:39" ht="12.75">
      <c r="A925" s="27" t="s">
        <v>875</v>
      </c>
      <c r="B925" s="27" t="s">
        <v>946</v>
      </c>
      <c r="C925" s="114" t="s">
        <v>948</v>
      </c>
      <c r="D925" s="102">
        <v>0.19486111111111112</v>
      </c>
      <c r="E925" s="102">
        <v>0.19486111111111112</v>
      </c>
      <c r="F925" s="103">
        <v>45.2</v>
      </c>
      <c r="G925" s="108"/>
      <c r="H925" s="90" t="s">
        <v>187</v>
      </c>
      <c r="I925" s="116" t="s">
        <v>16</v>
      </c>
      <c r="J925" s="116">
        <v>27</v>
      </c>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c r="AM925" s="27"/>
    </row>
    <row r="926" spans="1:39" ht="12.75">
      <c r="A926" s="27" t="s">
        <v>875</v>
      </c>
      <c r="B926" s="27" t="s">
        <v>946</v>
      </c>
      <c r="C926" s="114" t="s">
        <v>949</v>
      </c>
      <c r="D926" s="102">
        <v>0.23902777777777776</v>
      </c>
      <c r="E926" s="102">
        <v>0.23902777777777776</v>
      </c>
      <c r="F926" s="103">
        <v>40.33</v>
      </c>
      <c r="G926" s="115"/>
      <c r="H926" s="90" t="s">
        <v>187</v>
      </c>
      <c r="I926" s="116" t="s">
        <v>45</v>
      </c>
      <c r="J926" s="116">
        <v>30</v>
      </c>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row>
    <row r="927" spans="1:39" ht="12.75">
      <c r="A927" s="27" t="s">
        <v>875</v>
      </c>
      <c r="B927" s="27" t="s">
        <v>946</v>
      </c>
      <c r="C927" s="114" t="s">
        <v>950</v>
      </c>
      <c r="D927" s="102">
        <v>0.27125</v>
      </c>
      <c r="E927" s="102">
        <v>0.264875625</v>
      </c>
      <c r="F927" s="103">
        <v>33.25</v>
      </c>
      <c r="G927" s="115"/>
      <c r="H927" s="90" t="s">
        <v>187</v>
      </c>
      <c r="I927" s="116" t="s">
        <v>16</v>
      </c>
      <c r="J927" s="116">
        <v>41</v>
      </c>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row>
    <row r="928" spans="1:39" ht="12.75">
      <c r="A928" s="27" t="s">
        <v>875</v>
      </c>
      <c r="B928" s="27" t="s">
        <v>872</v>
      </c>
      <c r="C928" s="114" t="s">
        <v>873</v>
      </c>
      <c r="D928" s="102">
        <v>0.15854166666666666</v>
      </c>
      <c r="E928" s="102">
        <v>0.11806597916666667</v>
      </c>
      <c r="F928" s="103">
        <v>74.6</v>
      </c>
      <c r="G928" s="115">
        <v>74.6</v>
      </c>
      <c r="H928" s="90" t="s">
        <v>187</v>
      </c>
      <c r="I928" s="116" t="s">
        <v>16</v>
      </c>
      <c r="J928" s="116">
        <v>71</v>
      </c>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row>
    <row r="929" spans="1:39" ht="12.75">
      <c r="A929" s="27"/>
      <c r="B929" s="27"/>
      <c r="C929" s="114"/>
      <c r="D929" s="102"/>
      <c r="E929" s="102"/>
      <c r="F929" s="103"/>
      <c r="G929" s="115"/>
      <c r="H929" s="90"/>
      <c r="I929" s="116"/>
      <c r="J929" s="116"/>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row>
    <row r="930" spans="5:39" ht="12.75">
      <c r="E930" s="118"/>
      <c r="F930" s="118"/>
      <c r="G930" s="1"/>
      <c r="H930" s="119"/>
      <c r="I930" s="10"/>
      <c r="J930" s="10"/>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row>
    <row r="931" spans="1:39" ht="12.75">
      <c r="A931" s="27" t="s">
        <v>951</v>
      </c>
      <c r="B931" s="27" t="s">
        <v>143</v>
      </c>
      <c r="C931" s="114" t="s">
        <v>230</v>
      </c>
      <c r="D931" s="14">
        <v>0.12123842592592593</v>
      </c>
      <c r="E931" s="102">
        <v>0.11241226851851853</v>
      </c>
      <c r="F931" s="103">
        <v>78.35</v>
      </c>
      <c r="G931" s="120">
        <v>309.74</v>
      </c>
      <c r="H931" s="90" t="s">
        <v>187</v>
      </c>
      <c r="I931" s="116" t="s">
        <v>16</v>
      </c>
      <c r="J931" s="116">
        <v>48</v>
      </c>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row>
    <row r="932" spans="1:39" ht="12.75">
      <c r="A932" s="27" t="s">
        <v>952</v>
      </c>
      <c r="B932" s="27" t="s">
        <v>143</v>
      </c>
      <c r="C932" s="114" t="s">
        <v>953</v>
      </c>
      <c r="D932" s="14">
        <v>0.11333333333333334</v>
      </c>
      <c r="E932" s="102">
        <v>0.11333333333333334</v>
      </c>
      <c r="F932" s="103">
        <v>77.71</v>
      </c>
      <c r="G932" s="120"/>
      <c r="H932" s="90" t="s">
        <v>187</v>
      </c>
      <c r="I932" s="116" t="s">
        <v>16</v>
      </c>
      <c r="J932" s="116">
        <v>36</v>
      </c>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row>
    <row r="933" spans="1:39" ht="12.75">
      <c r="A933" s="27" t="s">
        <v>952</v>
      </c>
      <c r="B933" s="27" t="s">
        <v>143</v>
      </c>
      <c r="C933" s="114" t="s">
        <v>232</v>
      </c>
      <c r="D933" s="14">
        <v>0.11458333333333333</v>
      </c>
      <c r="E933" s="102">
        <v>0.11458333333333333</v>
      </c>
      <c r="F933" s="103">
        <v>76.86</v>
      </c>
      <c r="G933" s="120"/>
      <c r="H933" s="90" t="s">
        <v>187</v>
      </c>
      <c r="I933" s="116" t="s">
        <v>16</v>
      </c>
      <c r="J933" s="116">
        <v>37</v>
      </c>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row>
    <row r="934" spans="1:39" ht="12.75">
      <c r="A934" s="27" t="s">
        <v>952</v>
      </c>
      <c r="B934" s="27" t="s">
        <v>143</v>
      </c>
      <c r="C934" s="114" t="s">
        <v>848</v>
      </c>
      <c r="D934" s="14">
        <v>0.13951388888888888</v>
      </c>
      <c r="E934" s="102">
        <v>0.11465251388888888</v>
      </c>
      <c r="F934" s="103">
        <v>76.82</v>
      </c>
      <c r="G934" s="120"/>
      <c r="H934" s="90" t="s">
        <v>187</v>
      </c>
      <c r="I934" s="116" t="s">
        <v>16</v>
      </c>
      <c r="J934" s="116">
        <v>62</v>
      </c>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row>
    <row r="935" spans="1:39" ht="12.75">
      <c r="A935" s="27" t="s">
        <v>952</v>
      </c>
      <c r="B935" s="27" t="s">
        <v>143</v>
      </c>
      <c r="C935" s="114" t="s">
        <v>770</v>
      </c>
      <c r="D935" s="14">
        <v>0.14410879629629628</v>
      </c>
      <c r="E935" s="102">
        <v>0.12076317129629628</v>
      </c>
      <c r="F935" s="103">
        <v>72.93</v>
      </c>
      <c r="G935" s="120"/>
      <c r="H935" s="90" t="s">
        <v>187</v>
      </c>
      <c r="I935" s="116" t="s">
        <v>16</v>
      </c>
      <c r="J935" s="116">
        <v>60</v>
      </c>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row>
    <row r="936" spans="1:39" ht="12.75">
      <c r="A936" s="27" t="s">
        <v>952</v>
      </c>
      <c r="B936" s="27" t="s">
        <v>143</v>
      </c>
      <c r="C936" s="114" t="s">
        <v>709</v>
      </c>
      <c r="D936" s="14">
        <v>0.12165509259259259</v>
      </c>
      <c r="E936" s="102">
        <v>0.12165509259259259</v>
      </c>
      <c r="F936" s="103">
        <v>72.4</v>
      </c>
      <c r="G936" s="120"/>
      <c r="H936" s="90" t="s">
        <v>187</v>
      </c>
      <c r="I936" s="116" t="s">
        <v>16</v>
      </c>
      <c r="J936" s="116">
        <v>23</v>
      </c>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row>
    <row r="937" spans="1:39" ht="12.75">
      <c r="A937" s="27" t="s">
        <v>952</v>
      </c>
      <c r="B937" s="27" t="s">
        <v>143</v>
      </c>
      <c r="C937" s="114" t="s">
        <v>954</v>
      </c>
      <c r="D937" s="14">
        <v>0.1515162037037037</v>
      </c>
      <c r="E937" s="102">
        <v>0.13560700231481482</v>
      </c>
      <c r="F937" s="103">
        <v>71.1</v>
      </c>
      <c r="G937" s="120"/>
      <c r="H937" s="90" t="s">
        <v>187</v>
      </c>
      <c r="I937" s="116" t="s">
        <v>45</v>
      </c>
      <c r="J937" s="116">
        <v>50</v>
      </c>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row>
    <row r="938" spans="1:39" ht="12.75">
      <c r="A938" s="27" t="s">
        <v>952</v>
      </c>
      <c r="B938" s="27" t="s">
        <v>143</v>
      </c>
      <c r="C938" s="114" t="s">
        <v>707</v>
      </c>
      <c r="D938" s="14">
        <v>0.12447916666666665</v>
      </c>
      <c r="E938" s="102">
        <v>0.12447916666666665</v>
      </c>
      <c r="F938" s="103">
        <v>70.75</v>
      </c>
      <c r="G938" s="120"/>
      <c r="H938" s="90" t="s">
        <v>187</v>
      </c>
      <c r="I938" s="116" t="s">
        <v>16</v>
      </c>
      <c r="J938" s="116">
        <v>30</v>
      </c>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row>
    <row r="939" spans="1:39" ht="12.75">
      <c r="A939" s="27" t="s">
        <v>952</v>
      </c>
      <c r="B939" s="27" t="s">
        <v>143</v>
      </c>
      <c r="C939" s="114" t="s">
        <v>771</v>
      </c>
      <c r="D939" s="14">
        <v>0.1446875</v>
      </c>
      <c r="E939" s="102">
        <v>0.1320996875</v>
      </c>
      <c r="F939" s="103">
        <v>66.67</v>
      </c>
      <c r="G939" s="120"/>
      <c r="H939" s="90" t="s">
        <v>187</v>
      </c>
      <c r="I939" s="116" t="s">
        <v>16</v>
      </c>
      <c r="J939" s="116">
        <v>50</v>
      </c>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c r="AM939" s="27"/>
    </row>
    <row r="940" spans="1:39" ht="12.75">
      <c r="A940" s="27" t="s">
        <v>952</v>
      </c>
      <c r="B940" s="27" t="s">
        <v>143</v>
      </c>
      <c r="C940" s="114" t="s">
        <v>711</v>
      </c>
      <c r="D940" s="14">
        <v>0.1618402777777778</v>
      </c>
      <c r="E940" s="102">
        <v>0.1448470486111111</v>
      </c>
      <c r="F940" s="103">
        <v>66.56</v>
      </c>
      <c r="G940" s="120"/>
      <c r="H940" s="90" t="s">
        <v>187</v>
      </c>
      <c r="I940" s="116" t="s">
        <v>45</v>
      </c>
      <c r="J940" s="116">
        <v>50</v>
      </c>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c r="AM940" s="27"/>
    </row>
    <row r="941" spans="1:39" ht="12.75">
      <c r="A941" s="27" t="s">
        <v>952</v>
      </c>
      <c r="B941" s="27" t="s">
        <v>143</v>
      </c>
      <c r="C941" s="114" t="s">
        <v>713</v>
      </c>
      <c r="D941" s="14">
        <v>0.14975694444444446</v>
      </c>
      <c r="E941" s="102">
        <v>0.1334334375</v>
      </c>
      <c r="F941" s="103">
        <v>66</v>
      </c>
      <c r="G941" s="120"/>
      <c r="H941" s="90" t="s">
        <v>187</v>
      </c>
      <c r="I941" s="116" t="s">
        <v>16</v>
      </c>
      <c r="J941" s="116">
        <v>53</v>
      </c>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c r="AL941" s="27"/>
      <c r="AM941" s="27"/>
    </row>
    <row r="942" spans="1:39" ht="12.75">
      <c r="A942" s="27" t="s">
        <v>952</v>
      </c>
      <c r="B942" s="27" t="s">
        <v>143</v>
      </c>
      <c r="C942" s="114" t="s">
        <v>955</v>
      </c>
      <c r="D942" s="14">
        <v>0.13980324074074074</v>
      </c>
      <c r="E942" s="102">
        <v>0.13359597685185184</v>
      </c>
      <c r="F942" s="103">
        <v>65.92</v>
      </c>
      <c r="G942" s="120"/>
      <c r="H942" s="90" t="s">
        <v>187</v>
      </c>
      <c r="I942" s="116" t="s">
        <v>16</v>
      </c>
      <c r="J942" s="116">
        <v>44</v>
      </c>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c r="AL942" s="27"/>
      <c r="AM942" s="27"/>
    </row>
    <row r="943" spans="1:39" ht="12.75">
      <c r="A943" s="27" t="s">
        <v>952</v>
      </c>
      <c r="B943" s="27" t="s">
        <v>143</v>
      </c>
      <c r="C943" s="114" t="s">
        <v>773</v>
      </c>
      <c r="D943" s="14">
        <v>0.1697800925925926</v>
      </c>
      <c r="E943" s="102">
        <v>0.15466966435185187</v>
      </c>
      <c r="F943" s="103">
        <v>62.34</v>
      </c>
      <c r="G943" s="120"/>
      <c r="H943" s="90" t="s">
        <v>187</v>
      </c>
      <c r="I943" s="116" t="s">
        <v>45</v>
      </c>
      <c r="J943" s="116">
        <v>48</v>
      </c>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c r="AL943" s="27"/>
      <c r="AM943" s="27"/>
    </row>
    <row r="944" spans="1:39" ht="12.75">
      <c r="A944" s="27" t="s">
        <v>952</v>
      </c>
      <c r="B944" s="27" t="s">
        <v>143</v>
      </c>
      <c r="C944" s="114" t="s">
        <v>920</v>
      </c>
      <c r="D944" s="14">
        <v>0.1474537037037037</v>
      </c>
      <c r="E944" s="102">
        <v>0.1419389351851852</v>
      </c>
      <c r="F944" s="103">
        <v>62.05</v>
      </c>
      <c r="G944" s="120"/>
      <c r="H944" s="90" t="s">
        <v>187</v>
      </c>
      <c r="I944" s="116" t="s">
        <v>16</v>
      </c>
      <c r="J944" s="116">
        <v>43</v>
      </c>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c r="AL944" s="27"/>
      <c r="AM944" s="27"/>
    </row>
    <row r="945" spans="1:39" ht="12.75">
      <c r="A945" s="27" t="s">
        <v>952</v>
      </c>
      <c r="B945" s="27" t="s">
        <v>143</v>
      </c>
      <c r="C945" s="114" t="s">
        <v>956</v>
      </c>
      <c r="D945" s="14">
        <v>0.15211805555555555</v>
      </c>
      <c r="E945" s="102">
        <v>0.1474784548611111</v>
      </c>
      <c r="F945" s="103">
        <v>59.72</v>
      </c>
      <c r="G945" s="120"/>
      <c r="H945" s="90" t="s">
        <v>187</v>
      </c>
      <c r="I945" s="116" t="s">
        <v>16</v>
      </c>
      <c r="J945" s="116">
        <v>42</v>
      </c>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c r="AL945" s="27"/>
      <c r="AM945" s="27"/>
    </row>
    <row r="946" spans="1:39" ht="12.75">
      <c r="A946" s="27" t="s">
        <v>952</v>
      </c>
      <c r="B946" s="27" t="s">
        <v>143</v>
      </c>
      <c r="C946" s="114" t="s">
        <v>923</v>
      </c>
      <c r="D946" s="14">
        <v>0.14770833333333333</v>
      </c>
      <c r="E946" s="102">
        <v>0.14770833333333333</v>
      </c>
      <c r="F946" s="103">
        <v>59.63</v>
      </c>
      <c r="G946" s="120"/>
      <c r="H946" s="90" t="s">
        <v>187</v>
      </c>
      <c r="I946" s="116" t="s">
        <v>16</v>
      </c>
      <c r="J946" s="116">
        <v>32</v>
      </c>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c r="AM946" s="27"/>
    </row>
    <row r="947" spans="1:39" ht="12.75">
      <c r="A947" s="27" t="s">
        <v>952</v>
      </c>
      <c r="B947" s="27" t="s">
        <v>143</v>
      </c>
      <c r="C947" s="114" t="s">
        <v>957</v>
      </c>
      <c r="D947" s="14">
        <v>0.1518287037037037</v>
      </c>
      <c r="E947" s="102">
        <v>0.14932353009259258</v>
      </c>
      <c r="F947" s="103">
        <v>58.98</v>
      </c>
      <c r="G947" s="120"/>
      <c r="H947" s="90" t="s">
        <v>187</v>
      </c>
      <c r="I947" s="116" t="s">
        <v>16</v>
      </c>
      <c r="J947" s="116">
        <v>40</v>
      </c>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c r="AL947" s="27"/>
      <c r="AM947" s="27"/>
    </row>
    <row r="948" spans="1:39" ht="12.75">
      <c r="A948" s="27" t="s">
        <v>952</v>
      </c>
      <c r="B948" s="27" t="s">
        <v>143</v>
      </c>
      <c r="C948" s="114" t="s">
        <v>958</v>
      </c>
      <c r="D948" s="14">
        <v>0.1620601851851852</v>
      </c>
      <c r="E948" s="102">
        <v>0.15142903703703706</v>
      </c>
      <c r="F948" s="103">
        <v>58.16</v>
      </c>
      <c r="G948" s="120"/>
      <c r="H948" s="90" t="s">
        <v>187</v>
      </c>
      <c r="I948" s="116" t="s">
        <v>16</v>
      </c>
      <c r="J948" s="116">
        <v>47</v>
      </c>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c r="AL948" s="27"/>
      <c r="AM948" s="27"/>
    </row>
    <row r="949" spans="1:39" ht="12.75">
      <c r="A949" s="27" t="s">
        <v>952</v>
      </c>
      <c r="B949" s="27" t="s">
        <v>143</v>
      </c>
      <c r="C949" s="114" t="s">
        <v>959</v>
      </c>
      <c r="D949" s="14">
        <v>0.17075231481481482</v>
      </c>
      <c r="E949" s="102">
        <v>0.17075231481481482</v>
      </c>
      <c r="F949" s="103">
        <v>56.46</v>
      </c>
      <c r="G949" s="120"/>
      <c r="H949" s="90" t="s">
        <v>187</v>
      </c>
      <c r="I949" s="116" t="s">
        <v>45</v>
      </c>
      <c r="J949" s="116">
        <v>31</v>
      </c>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c r="AL949" s="27"/>
      <c r="AM949" s="27"/>
    </row>
    <row r="950" spans="1:39" ht="12.75">
      <c r="A950" s="27" t="s">
        <v>952</v>
      </c>
      <c r="B950" s="27" t="s">
        <v>143</v>
      </c>
      <c r="C950" s="114" t="s">
        <v>960</v>
      </c>
      <c r="D950" s="14">
        <v>0.15736111111111112</v>
      </c>
      <c r="E950" s="102">
        <v>0.15736111111111112</v>
      </c>
      <c r="F950" s="103">
        <v>55.97</v>
      </c>
      <c r="G950" s="120"/>
      <c r="H950" s="90" t="s">
        <v>187</v>
      </c>
      <c r="I950" s="116" t="s">
        <v>16</v>
      </c>
      <c r="J950" s="116">
        <v>35</v>
      </c>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c r="AL950" s="27"/>
      <c r="AM950" s="27"/>
    </row>
    <row r="951" spans="1:39" ht="12.75">
      <c r="A951" s="27" t="s">
        <v>952</v>
      </c>
      <c r="B951" s="27" t="s">
        <v>143</v>
      </c>
      <c r="C951" s="114" t="s">
        <v>928</v>
      </c>
      <c r="D951" s="14">
        <v>0.16619212962962962</v>
      </c>
      <c r="E951" s="102">
        <v>0.15881319907407407</v>
      </c>
      <c r="F951" s="103">
        <v>55.46</v>
      </c>
      <c r="G951" s="120"/>
      <c r="H951" s="90" t="s">
        <v>187</v>
      </c>
      <c r="I951" s="116" t="s">
        <v>16</v>
      </c>
      <c r="J951" s="116">
        <v>44</v>
      </c>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c r="AL951" s="27"/>
      <c r="AM951" s="27"/>
    </row>
    <row r="952" spans="1:39" ht="12.75">
      <c r="A952" s="27" t="s">
        <v>952</v>
      </c>
      <c r="B952" s="27" t="s">
        <v>143</v>
      </c>
      <c r="C952" s="114" t="s">
        <v>961</v>
      </c>
      <c r="D952" s="14">
        <v>0.18561342592592592</v>
      </c>
      <c r="E952" s="102">
        <v>0.16673654050925926</v>
      </c>
      <c r="F952" s="103">
        <v>52.82</v>
      </c>
      <c r="G952" s="120"/>
      <c r="H952" s="90" t="s">
        <v>187</v>
      </c>
      <c r="I952" s="116" t="s">
        <v>16</v>
      </c>
      <c r="J952" s="116">
        <v>52</v>
      </c>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c r="AL952" s="27"/>
      <c r="AM952" s="27"/>
    </row>
    <row r="953" spans="1:39" ht="12.75">
      <c r="A953" s="27" t="s">
        <v>952</v>
      </c>
      <c r="B953" s="27" t="s">
        <v>143</v>
      </c>
      <c r="C953" s="114" t="s">
        <v>962</v>
      </c>
      <c r="D953" s="14">
        <v>0.17177083333333332</v>
      </c>
      <c r="E953" s="102">
        <v>0.17177083333333332</v>
      </c>
      <c r="F953" s="103">
        <v>51.27</v>
      </c>
      <c r="G953" s="120"/>
      <c r="H953" s="90" t="s">
        <v>187</v>
      </c>
      <c r="I953" s="116" t="s">
        <v>16</v>
      </c>
      <c r="J953" s="116">
        <v>29</v>
      </c>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c r="AL953" s="27"/>
      <c r="AM953" s="27"/>
    </row>
    <row r="954" spans="1:39" ht="12.75">
      <c r="A954" s="27" t="s">
        <v>952</v>
      </c>
      <c r="B954" s="27" t="s">
        <v>143</v>
      </c>
      <c r="C954" s="114" t="s">
        <v>963</v>
      </c>
      <c r="D954" s="14">
        <v>0.18828703703703706</v>
      </c>
      <c r="E954" s="102">
        <v>0.1732429027777778</v>
      </c>
      <c r="F954" s="103">
        <v>50.84</v>
      </c>
      <c r="G954" s="120"/>
      <c r="H954" s="90" t="s">
        <v>187</v>
      </c>
      <c r="I954" s="116" t="s">
        <v>16</v>
      </c>
      <c r="J954" s="116">
        <v>49</v>
      </c>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c r="AL954" s="27"/>
      <c r="AM954" s="27"/>
    </row>
    <row r="955" spans="1:39" ht="12.75">
      <c r="A955" s="27" t="s">
        <v>952</v>
      </c>
      <c r="B955" s="27" t="s">
        <v>143</v>
      </c>
      <c r="C955" s="114" t="s">
        <v>964</v>
      </c>
      <c r="D955" s="14">
        <v>0.1734837962962963</v>
      </c>
      <c r="E955" s="102">
        <v>0.1734837962962963</v>
      </c>
      <c r="F955" s="103">
        <v>50.77</v>
      </c>
      <c r="G955" s="120"/>
      <c r="H955" s="90" t="s">
        <v>187</v>
      </c>
      <c r="I955" s="116" t="s">
        <v>16</v>
      </c>
      <c r="J955" s="116">
        <v>36</v>
      </c>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c r="AL955" s="27"/>
      <c r="AM955" s="27"/>
    </row>
    <row r="956" spans="1:39" ht="12.75">
      <c r="A956" s="27" t="s">
        <v>952</v>
      </c>
      <c r="B956" s="27" t="s">
        <v>965</v>
      </c>
      <c r="C956" s="114" t="s">
        <v>966</v>
      </c>
      <c r="D956" s="14">
        <v>0.11315972222222222</v>
      </c>
      <c r="E956" s="102">
        <v>0.11207338888888888</v>
      </c>
      <c r="F956" s="103">
        <v>78.59</v>
      </c>
      <c r="G956" s="120">
        <v>308.11</v>
      </c>
      <c r="H956" s="90" t="s">
        <v>187</v>
      </c>
      <c r="I956" s="116" t="s">
        <v>16</v>
      </c>
      <c r="J956" s="116">
        <v>39</v>
      </c>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row>
    <row r="957" spans="1:39" ht="12.75">
      <c r="A957" s="27" t="s">
        <v>952</v>
      </c>
      <c r="B957" s="27" t="s">
        <v>965</v>
      </c>
      <c r="C957" s="114" t="s">
        <v>528</v>
      </c>
      <c r="D957" s="14">
        <v>0.11607638888888888</v>
      </c>
      <c r="E957" s="102">
        <v>0.11253605902777777</v>
      </c>
      <c r="F957" s="103">
        <v>78.26</v>
      </c>
      <c r="G957" s="120"/>
      <c r="H957" s="90" t="s">
        <v>187</v>
      </c>
      <c r="I957" s="116" t="s">
        <v>16</v>
      </c>
      <c r="J957" s="116">
        <v>42</v>
      </c>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c r="AL957" s="27"/>
      <c r="AM957" s="27"/>
    </row>
    <row r="958" spans="1:39" ht="12.75">
      <c r="A958" s="27" t="s">
        <v>952</v>
      </c>
      <c r="B958" s="27" t="s">
        <v>965</v>
      </c>
      <c r="C958" s="114" t="s">
        <v>895</v>
      </c>
      <c r="D958" s="14">
        <v>0.12946759259259258</v>
      </c>
      <c r="E958" s="102">
        <v>0.12616616898148147</v>
      </c>
      <c r="F958" s="103">
        <v>76.42</v>
      </c>
      <c r="G958" s="1"/>
      <c r="H958" s="90" t="s">
        <v>187</v>
      </c>
      <c r="I958" s="116" t="s">
        <v>45</v>
      </c>
      <c r="J958" s="116">
        <v>40</v>
      </c>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c r="AL958" s="27"/>
      <c r="AM958" s="27"/>
    </row>
    <row r="959" spans="1:39" ht="12.75">
      <c r="A959" s="27" t="s">
        <v>952</v>
      </c>
      <c r="B959" s="27" t="s">
        <v>965</v>
      </c>
      <c r="C959" s="114" t="s">
        <v>896</v>
      </c>
      <c r="D959" s="14">
        <v>0.11768518518518518</v>
      </c>
      <c r="E959" s="102">
        <v>0.11768518518518518</v>
      </c>
      <c r="F959" s="103">
        <v>74.84</v>
      </c>
      <c r="G959" s="120"/>
      <c r="H959" s="90" t="s">
        <v>187</v>
      </c>
      <c r="I959" s="116" t="s">
        <v>16</v>
      </c>
      <c r="J959" s="116">
        <v>37</v>
      </c>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c r="AM959" s="27"/>
    </row>
    <row r="960" spans="1:39" ht="12.75">
      <c r="A960" s="27" t="s">
        <v>952</v>
      </c>
      <c r="B960" s="27" t="s">
        <v>965</v>
      </c>
      <c r="C960" s="114" t="s">
        <v>900</v>
      </c>
      <c r="D960" s="14">
        <v>0.13621527777777778</v>
      </c>
      <c r="E960" s="102">
        <v>0.12236218402777778</v>
      </c>
      <c r="F960" s="103">
        <v>71.98</v>
      </c>
      <c r="G960" s="120"/>
      <c r="H960" s="90" t="s">
        <v>187</v>
      </c>
      <c r="I960" s="116" t="s">
        <v>16</v>
      </c>
      <c r="J960" s="116">
        <v>52</v>
      </c>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c r="AL960" s="27"/>
      <c r="AM960" s="27"/>
    </row>
    <row r="961" spans="1:39" ht="12.75">
      <c r="A961" s="27" t="s">
        <v>952</v>
      </c>
      <c r="B961" s="27" t="s">
        <v>965</v>
      </c>
      <c r="C961" s="114" t="s">
        <v>228</v>
      </c>
      <c r="D961" s="14">
        <v>0.1365625</v>
      </c>
      <c r="E961" s="102">
        <v>0.13414534375</v>
      </c>
      <c r="F961" s="103">
        <v>71.87</v>
      </c>
      <c r="G961" s="120"/>
      <c r="H961" s="90" t="s">
        <v>187</v>
      </c>
      <c r="I961" s="116" t="s">
        <v>45</v>
      </c>
      <c r="J961" s="116">
        <v>39</v>
      </c>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c r="AL961" s="27"/>
      <c r="AM961" s="27"/>
    </row>
    <row r="962" spans="1:39" ht="12.75">
      <c r="A962" s="27" t="s">
        <v>952</v>
      </c>
      <c r="B962" s="27" t="s">
        <v>965</v>
      </c>
      <c r="C962" s="114" t="s">
        <v>897</v>
      </c>
      <c r="D962" s="14">
        <v>0.13041666666666665</v>
      </c>
      <c r="E962" s="102">
        <v>0.13041666666666665</v>
      </c>
      <c r="F962" s="103">
        <v>67.53</v>
      </c>
      <c r="G962" s="120"/>
      <c r="H962" s="90" t="s">
        <v>187</v>
      </c>
      <c r="I962" s="116" t="s">
        <v>16</v>
      </c>
      <c r="J962" s="116">
        <v>26</v>
      </c>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c r="AL962" s="27"/>
      <c r="AM962" s="27"/>
    </row>
    <row r="963" spans="1:39" ht="12.75">
      <c r="A963" s="27" t="s">
        <v>952</v>
      </c>
      <c r="B963" s="27" t="s">
        <v>965</v>
      </c>
      <c r="C963" s="114" t="s">
        <v>967</v>
      </c>
      <c r="D963" s="14">
        <v>0.14717592592592593</v>
      </c>
      <c r="E963" s="102">
        <v>0.1426870601851852</v>
      </c>
      <c r="F963" s="103">
        <v>61.72</v>
      </c>
      <c r="G963" s="120"/>
      <c r="H963" s="90" t="s">
        <v>187</v>
      </c>
      <c r="I963" s="116" t="s">
        <v>16</v>
      </c>
      <c r="J963" s="116">
        <v>42</v>
      </c>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c r="AL963" s="27"/>
      <c r="AM963" s="27"/>
    </row>
    <row r="964" spans="1:39" ht="12.75">
      <c r="A964" s="27" t="s">
        <v>952</v>
      </c>
      <c r="B964" s="27" t="s">
        <v>965</v>
      </c>
      <c r="C964" s="114" t="s">
        <v>968</v>
      </c>
      <c r="D964" s="14">
        <v>0.15059027777777778</v>
      </c>
      <c r="E964" s="102">
        <v>0.1428499375</v>
      </c>
      <c r="F964" s="103">
        <v>61.65</v>
      </c>
      <c r="G964" s="120"/>
      <c r="H964" s="90" t="s">
        <v>187</v>
      </c>
      <c r="I964" s="116" t="s">
        <v>16</v>
      </c>
      <c r="J964" s="116">
        <v>45</v>
      </c>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c r="AL964" s="27"/>
      <c r="AM964" s="27"/>
    </row>
    <row r="965" spans="1:39" ht="12.75">
      <c r="A965" s="27" t="s">
        <v>952</v>
      </c>
      <c r="B965" s="27" t="s">
        <v>965</v>
      </c>
      <c r="C965" s="114" t="s">
        <v>856</v>
      </c>
      <c r="D965" s="14">
        <v>0.15193287037037037</v>
      </c>
      <c r="E965" s="102">
        <v>0.14412352083333332</v>
      </c>
      <c r="F965" s="103">
        <v>61.11</v>
      </c>
      <c r="G965" s="120"/>
      <c r="H965" s="90" t="s">
        <v>187</v>
      </c>
      <c r="I965" s="116" t="s">
        <v>16</v>
      </c>
      <c r="J965" s="116">
        <v>45</v>
      </c>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c r="AL965" s="27"/>
      <c r="AM965" s="27"/>
    </row>
    <row r="966" spans="1:39" ht="12.75">
      <c r="A966" s="27" t="s">
        <v>952</v>
      </c>
      <c r="B966" s="27" t="s">
        <v>965</v>
      </c>
      <c r="C966" s="114" t="s">
        <v>969</v>
      </c>
      <c r="D966" s="14">
        <v>0.1476736111111111</v>
      </c>
      <c r="E966" s="102">
        <v>0.14523699652777777</v>
      </c>
      <c r="F966" s="103">
        <v>60.64</v>
      </c>
      <c r="G966" s="120"/>
      <c r="H966" s="90" t="s">
        <v>187</v>
      </c>
      <c r="I966" s="116" t="s">
        <v>16</v>
      </c>
      <c r="J966" s="116">
        <v>40</v>
      </c>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c r="AL966" s="27"/>
      <c r="AM966" s="27"/>
    </row>
    <row r="967" spans="1:39" ht="12.75">
      <c r="A967" s="27" t="s">
        <v>952</v>
      </c>
      <c r="B967" s="27" t="s">
        <v>965</v>
      </c>
      <c r="C967" s="114" t="s">
        <v>857</v>
      </c>
      <c r="D967" s="14">
        <v>0.1740625</v>
      </c>
      <c r="E967" s="102">
        <v>0.16387984375</v>
      </c>
      <c r="F967" s="103">
        <v>53.74</v>
      </c>
      <c r="G967" s="120"/>
      <c r="H967" s="90" t="s">
        <v>187</v>
      </c>
      <c r="I967" s="116" t="s">
        <v>16</v>
      </c>
      <c r="J967" s="116">
        <v>46</v>
      </c>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c r="AL967" s="27"/>
      <c r="AM967" s="27"/>
    </row>
    <row r="968" spans="1:39" ht="12.75">
      <c r="A968" s="27" t="s">
        <v>952</v>
      </c>
      <c r="B968" s="27" t="s">
        <v>965</v>
      </c>
      <c r="C968" s="114" t="s">
        <v>903</v>
      </c>
      <c r="D968" s="14">
        <v>0.16680555555555554</v>
      </c>
      <c r="E968" s="102">
        <v>0.16680555555555554</v>
      </c>
      <c r="F968" s="103">
        <v>52.8</v>
      </c>
      <c r="G968" s="120"/>
      <c r="H968" s="90" t="s">
        <v>187</v>
      </c>
      <c r="I968" s="116" t="s">
        <v>16</v>
      </c>
      <c r="J968" s="116">
        <v>33</v>
      </c>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c r="AL968" s="27"/>
      <c r="AM968" s="27"/>
    </row>
    <row r="969" spans="1:39" ht="12.75">
      <c r="A969" s="27" t="s">
        <v>952</v>
      </c>
      <c r="B969" s="27" t="s">
        <v>965</v>
      </c>
      <c r="C969" s="114" t="s">
        <v>970</v>
      </c>
      <c r="D969" s="14">
        <v>0.1926388888888889</v>
      </c>
      <c r="E969" s="102">
        <v>0.1730475138888889</v>
      </c>
      <c r="F969" s="103">
        <v>50.89</v>
      </c>
      <c r="G969" s="120"/>
      <c r="H969" s="90" t="s">
        <v>187</v>
      </c>
      <c r="I969" s="116" t="s">
        <v>16</v>
      </c>
      <c r="J969" s="116">
        <v>52</v>
      </c>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c r="AL969" s="27"/>
      <c r="AM969" s="27"/>
    </row>
    <row r="970" spans="1:39" ht="12.75">
      <c r="A970" s="27" t="s">
        <v>952</v>
      </c>
      <c r="B970" s="27" t="s">
        <v>776</v>
      </c>
      <c r="C970" s="114" t="s">
        <v>806</v>
      </c>
      <c r="D970" s="14">
        <v>0.10478009259259259</v>
      </c>
      <c r="E970" s="102">
        <v>0.10478009259259259</v>
      </c>
      <c r="F970" s="103">
        <v>84.06</v>
      </c>
      <c r="G970" s="120">
        <v>307.62</v>
      </c>
      <c r="H970" s="90" t="s">
        <v>187</v>
      </c>
      <c r="I970" s="116" t="s">
        <v>16</v>
      </c>
      <c r="J970" s="116">
        <v>37</v>
      </c>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c r="AL970" s="27"/>
      <c r="AM970" s="27"/>
    </row>
    <row r="971" spans="1:39" ht="12.75">
      <c r="A971" s="27" t="s">
        <v>952</v>
      </c>
      <c r="B971" s="27" t="s">
        <v>776</v>
      </c>
      <c r="C971" s="114" t="s">
        <v>382</v>
      </c>
      <c r="D971" s="14">
        <v>0.13197916666666668</v>
      </c>
      <c r="E971" s="102">
        <v>0.11463710416666668</v>
      </c>
      <c r="F971" s="103">
        <v>76.83</v>
      </c>
      <c r="G971" s="120"/>
      <c r="H971" s="90" t="s">
        <v>187</v>
      </c>
      <c r="I971" s="116" t="s">
        <v>16</v>
      </c>
      <c r="J971" s="116">
        <v>56</v>
      </c>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c r="AL971" s="27"/>
      <c r="AM971" s="27"/>
    </row>
    <row r="972" spans="1:39" ht="12.75">
      <c r="A972" s="27" t="s">
        <v>952</v>
      </c>
      <c r="B972" s="27" t="s">
        <v>776</v>
      </c>
      <c r="C972" s="114" t="s">
        <v>879</v>
      </c>
      <c r="D972" s="14">
        <v>0.13252314814814814</v>
      </c>
      <c r="E972" s="102">
        <v>0.12002621527777776</v>
      </c>
      <c r="F972" s="103">
        <v>73.38</v>
      </c>
      <c r="G972" s="120"/>
      <c r="H972" s="90" t="s">
        <v>187</v>
      </c>
      <c r="I972" s="116" t="s">
        <v>16</v>
      </c>
      <c r="J972" s="116">
        <v>51</v>
      </c>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c r="AL972" s="27"/>
      <c r="AM972" s="27"/>
    </row>
    <row r="973" spans="1:39" ht="12.75">
      <c r="A973" s="27" t="s">
        <v>952</v>
      </c>
      <c r="B973" s="27" t="s">
        <v>776</v>
      </c>
      <c r="C973" s="114" t="s">
        <v>971</v>
      </c>
      <c r="D973" s="14">
        <v>0.1482175925925926</v>
      </c>
      <c r="E973" s="102">
        <v>0.13143936111111112</v>
      </c>
      <c r="F973" s="103">
        <v>73.35</v>
      </c>
      <c r="G973" s="120"/>
      <c r="H973" s="90" t="s">
        <v>187</v>
      </c>
      <c r="I973" s="116" t="s">
        <v>45</v>
      </c>
      <c r="J973" s="116">
        <v>51</v>
      </c>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c r="AL973" s="27"/>
      <c r="AM973" s="27"/>
    </row>
    <row r="974" spans="1:39" ht="12.75">
      <c r="A974" s="27" t="s">
        <v>952</v>
      </c>
      <c r="B974" s="27" t="s">
        <v>776</v>
      </c>
      <c r="C974" s="114" t="s">
        <v>778</v>
      </c>
      <c r="D974" s="14">
        <v>0.12837962962962962</v>
      </c>
      <c r="E974" s="102">
        <v>0.12357823148148148</v>
      </c>
      <c r="F974" s="103">
        <v>71.27</v>
      </c>
      <c r="G974" s="120"/>
      <c r="H974" s="90" t="s">
        <v>187</v>
      </c>
      <c r="I974" s="116" t="s">
        <v>16</v>
      </c>
      <c r="J974" s="116">
        <v>43</v>
      </c>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c r="AM974" s="27"/>
    </row>
    <row r="975" spans="1:39" ht="12.75">
      <c r="A975" s="27" t="s">
        <v>952</v>
      </c>
      <c r="B975" s="27" t="s">
        <v>776</v>
      </c>
      <c r="C975" s="114" t="s">
        <v>972</v>
      </c>
      <c r="D975" s="14">
        <v>0.16344907407407408</v>
      </c>
      <c r="E975" s="102">
        <v>0.12467895370370372</v>
      </c>
      <c r="F975" s="103">
        <v>70.64</v>
      </c>
      <c r="G975" s="120"/>
      <c r="H975" s="90" t="s">
        <v>187</v>
      </c>
      <c r="I975" s="116" t="s">
        <v>16</v>
      </c>
      <c r="J975" s="116">
        <v>69</v>
      </c>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c r="AL975" s="27"/>
      <c r="AM975" s="27"/>
    </row>
    <row r="976" spans="1:39" ht="12.75">
      <c r="A976" s="27" t="s">
        <v>952</v>
      </c>
      <c r="B976" s="27" t="s">
        <v>776</v>
      </c>
      <c r="C976" s="114" t="s">
        <v>813</v>
      </c>
      <c r="D976" s="14">
        <v>0.1340162037037037</v>
      </c>
      <c r="E976" s="102">
        <v>0.13272964814814814</v>
      </c>
      <c r="F976" s="103">
        <v>66.35</v>
      </c>
      <c r="G976" s="120"/>
      <c r="H976" s="90" t="s">
        <v>187</v>
      </c>
      <c r="I976" s="116" t="s">
        <v>16</v>
      </c>
      <c r="J976" s="116">
        <v>39</v>
      </c>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c r="AL976" s="27"/>
      <c r="AM976" s="27"/>
    </row>
    <row r="977" spans="1:39" ht="12.75">
      <c r="A977" s="27" t="s">
        <v>952</v>
      </c>
      <c r="B977" s="27" t="s">
        <v>776</v>
      </c>
      <c r="C977" s="114" t="s">
        <v>973</v>
      </c>
      <c r="D977" s="14">
        <v>0.1466087962962963</v>
      </c>
      <c r="E977" s="102">
        <v>0.13489475347222224</v>
      </c>
      <c r="F977" s="103">
        <v>65.29</v>
      </c>
      <c r="G977" s="120"/>
      <c r="H977" s="90" t="s">
        <v>187</v>
      </c>
      <c r="I977" s="116" t="s">
        <v>16</v>
      </c>
      <c r="J977" s="116">
        <v>49</v>
      </c>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c r="AL977" s="27"/>
      <c r="AM977" s="27"/>
    </row>
    <row r="978" spans="1:39" ht="12.75">
      <c r="A978" s="27" t="s">
        <v>952</v>
      </c>
      <c r="B978" s="27" t="s">
        <v>776</v>
      </c>
      <c r="C978" s="114" t="s">
        <v>666</v>
      </c>
      <c r="D978" s="14">
        <v>0.16583333333333333</v>
      </c>
      <c r="E978" s="102">
        <v>0.13493858333333333</v>
      </c>
      <c r="F978" s="103">
        <v>65.27</v>
      </c>
      <c r="G978" s="120"/>
      <c r="H978" s="90" t="s">
        <v>187</v>
      </c>
      <c r="I978" s="116" t="s">
        <v>16</v>
      </c>
      <c r="J978" s="116">
        <v>63</v>
      </c>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c r="AL978" s="27"/>
      <c r="AM978" s="27"/>
    </row>
    <row r="979" spans="1:39" ht="12.75">
      <c r="A979" s="27" t="s">
        <v>952</v>
      </c>
      <c r="B979" s="27" t="s">
        <v>776</v>
      </c>
      <c r="C979" s="114" t="s">
        <v>974</v>
      </c>
      <c r="D979" s="14">
        <v>0.14009259259259257</v>
      </c>
      <c r="E979" s="102">
        <v>0.14009259259259257</v>
      </c>
      <c r="F979" s="103">
        <v>62.87</v>
      </c>
      <c r="G979" s="120"/>
      <c r="H979" s="90" t="s">
        <v>187</v>
      </c>
      <c r="I979" s="116" t="s">
        <v>16</v>
      </c>
      <c r="J979" s="116">
        <v>31</v>
      </c>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c r="AL979" s="27"/>
      <c r="AM979" s="27"/>
    </row>
    <row r="980" spans="1:39" ht="12.75">
      <c r="A980" s="27" t="s">
        <v>952</v>
      </c>
      <c r="B980" s="27" t="s">
        <v>776</v>
      </c>
      <c r="C980" s="114" t="s">
        <v>779</v>
      </c>
      <c r="D980" s="14">
        <v>0.1555439814814815</v>
      </c>
      <c r="E980" s="102">
        <v>0.1555439814814815</v>
      </c>
      <c r="F980" s="103">
        <v>61.99</v>
      </c>
      <c r="G980" s="120"/>
      <c r="H980" s="90" t="s">
        <v>187</v>
      </c>
      <c r="I980" s="116" t="s">
        <v>45</v>
      </c>
      <c r="J980" s="116">
        <v>28</v>
      </c>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c r="AL980" s="27"/>
      <c r="AM980" s="27"/>
    </row>
    <row r="981" spans="1:39" ht="12.75">
      <c r="A981" s="27" t="s">
        <v>952</v>
      </c>
      <c r="B981" s="27" t="s">
        <v>776</v>
      </c>
      <c r="C981" s="114" t="s">
        <v>975</v>
      </c>
      <c r="D981" s="14">
        <v>0.15993055555555555</v>
      </c>
      <c r="E981" s="102">
        <v>0.15585232638888888</v>
      </c>
      <c r="F981" s="103">
        <v>61.86</v>
      </c>
      <c r="G981" s="120"/>
      <c r="H981" s="90" t="s">
        <v>187</v>
      </c>
      <c r="I981" s="116" t="s">
        <v>45</v>
      </c>
      <c r="J981" s="116">
        <v>40</v>
      </c>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c r="AL981" s="27"/>
      <c r="AM981" s="27"/>
    </row>
    <row r="982" spans="1:39" ht="12.75">
      <c r="A982" s="27" t="s">
        <v>952</v>
      </c>
      <c r="B982" s="27" t="s">
        <v>776</v>
      </c>
      <c r="C982" s="114" t="s">
        <v>861</v>
      </c>
      <c r="D982" s="14">
        <v>0.1621875</v>
      </c>
      <c r="E982" s="102">
        <v>0.16184690625</v>
      </c>
      <c r="F982" s="103">
        <v>59.57</v>
      </c>
      <c r="G982" s="120"/>
      <c r="H982" s="90" t="s">
        <v>187</v>
      </c>
      <c r="I982" s="116" t="s">
        <v>45</v>
      </c>
      <c r="J982" s="116">
        <v>37</v>
      </c>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c r="AL982" s="27"/>
      <c r="AM982" s="27"/>
    </row>
    <row r="983" spans="1:39" ht="12.75">
      <c r="A983" s="27" t="s">
        <v>952</v>
      </c>
      <c r="B983" s="27" t="s">
        <v>776</v>
      </c>
      <c r="C983" s="114" t="s">
        <v>976</v>
      </c>
      <c r="D983" s="14">
        <v>0.1980208333333333</v>
      </c>
      <c r="E983" s="102">
        <v>0.1772286458333333</v>
      </c>
      <c r="F983" s="103">
        <v>54.4</v>
      </c>
      <c r="G983" s="120"/>
      <c r="H983" s="90" t="s">
        <v>187</v>
      </c>
      <c r="I983" s="116" t="s">
        <v>45</v>
      </c>
      <c r="J983" s="116">
        <v>50</v>
      </c>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c r="AL983" s="27"/>
      <c r="AM983" s="27"/>
    </row>
    <row r="984" spans="1:39" ht="12.75">
      <c r="A984" s="27" t="s">
        <v>952</v>
      </c>
      <c r="B984" s="27" t="s">
        <v>104</v>
      </c>
      <c r="C984" s="114" t="s">
        <v>977</v>
      </c>
      <c r="D984" s="14">
        <v>0.1390625</v>
      </c>
      <c r="E984" s="102">
        <v>0.12781234375</v>
      </c>
      <c r="F984" s="103">
        <v>75.44</v>
      </c>
      <c r="G984" s="120">
        <v>300.12</v>
      </c>
      <c r="H984" s="90" t="s">
        <v>187</v>
      </c>
      <c r="I984" s="116" t="s">
        <v>45</v>
      </c>
      <c r="J984" s="116">
        <v>47</v>
      </c>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c r="AJ984" s="27"/>
      <c r="AK984" s="27"/>
      <c r="AL984" s="27"/>
      <c r="AM984" s="27"/>
    </row>
    <row r="985" spans="1:39" ht="12.75">
      <c r="A985" s="27" t="s">
        <v>952</v>
      </c>
      <c r="B985" s="27" t="s">
        <v>104</v>
      </c>
      <c r="C985" s="114" t="s">
        <v>766</v>
      </c>
      <c r="D985" s="14">
        <v>0.12832175925925926</v>
      </c>
      <c r="E985" s="102">
        <v>0.1171577662037037</v>
      </c>
      <c r="F985" s="103">
        <v>75.17</v>
      </c>
      <c r="G985" s="120"/>
      <c r="H985" s="90" t="s">
        <v>187</v>
      </c>
      <c r="I985" s="116" t="s">
        <v>16</v>
      </c>
      <c r="J985" s="116">
        <v>50</v>
      </c>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c r="AL985" s="27"/>
      <c r="AM985" s="27"/>
    </row>
    <row r="986" spans="1:39" ht="12.75">
      <c r="A986" s="27" t="s">
        <v>952</v>
      </c>
      <c r="B986" s="27" t="s">
        <v>104</v>
      </c>
      <c r="C986" s="114" t="s">
        <v>890</v>
      </c>
      <c r="D986" s="14">
        <v>0.1171875</v>
      </c>
      <c r="E986" s="102">
        <v>0.1171875</v>
      </c>
      <c r="F986" s="103">
        <v>75.16</v>
      </c>
      <c r="G986" s="120"/>
      <c r="H986" s="90" t="s">
        <v>187</v>
      </c>
      <c r="I986" s="116" t="s">
        <v>16</v>
      </c>
      <c r="J986" s="116">
        <v>34</v>
      </c>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c r="AJ986" s="27"/>
      <c r="AK986" s="27"/>
      <c r="AL986" s="27"/>
      <c r="AM986" s="27"/>
    </row>
    <row r="987" spans="1:39" ht="12.75">
      <c r="A987" s="27" t="s">
        <v>952</v>
      </c>
      <c r="B987" s="27" t="s">
        <v>104</v>
      </c>
      <c r="C987" s="114" t="s">
        <v>839</v>
      </c>
      <c r="D987" s="14">
        <v>0.1296875</v>
      </c>
      <c r="E987" s="102">
        <v>0.1296875</v>
      </c>
      <c r="F987" s="103">
        <v>74.35</v>
      </c>
      <c r="G987" s="120"/>
      <c r="H987" s="90" t="s">
        <v>187</v>
      </c>
      <c r="I987" s="116" t="s">
        <v>45</v>
      </c>
      <c r="J987" s="116">
        <v>36</v>
      </c>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c r="AL987" s="27"/>
      <c r="AM987" s="27"/>
    </row>
    <row r="988" spans="1:39" ht="12.75">
      <c r="A988" s="27" t="s">
        <v>952</v>
      </c>
      <c r="B988" s="27" t="s">
        <v>104</v>
      </c>
      <c r="C988" s="114" t="s">
        <v>978</v>
      </c>
      <c r="D988" s="14">
        <v>0.12166666666666666</v>
      </c>
      <c r="E988" s="102">
        <v>0.12133816666666665</v>
      </c>
      <c r="F988" s="103">
        <v>72.58</v>
      </c>
      <c r="G988" s="120"/>
      <c r="H988" s="90" t="s">
        <v>187</v>
      </c>
      <c r="I988" s="116" t="s">
        <v>16</v>
      </c>
      <c r="J988" s="116">
        <v>38</v>
      </c>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c r="AL988" s="27"/>
      <c r="AM988" s="27"/>
    </row>
    <row r="989" spans="1:39" ht="12.75">
      <c r="A989" s="27" t="s">
        <v>952</v>
      </c>
      <c r="B989" s="27" t="s">
        <v>104</v>
      </c>
      <c r="C989" s="114" t="s">
        <v>842</v>
      </c>
      <c r="D989" s="14">
        <v>0.12770833333333334</v>
      </c>
      <c r="E989" s="102">
        <v>0.12293204166666667</v>
      </c>
      <c r="F989" s="103">
        <v>71.64</v>
      </c>
      <c r="G989" s="120"/>
      <c r="H989" s="90" t="s">
        <v>187</v>
      </c>
      <c r="I989" s="116" t="s">
        <v>16</v>
      </c>
      <c r="J989" s="116">
        <v>43</v>
      </c>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c r="AL989" s="27"/>
      <c r="AM989" s="27"/>
    </row>
    <row r="990" spans="1:39" ht="12.75">
      <c r="A990" s="27" t="s">
        <v>952</v>
      </c>
      <c r="B990" s="27" t="s">
        <v>104</v>
      </c>
      <c r="C990" s="114" t="s">
        <v>979</v>
      </c>
      <c r="D990" s="14">
        <v>0.14472222222222222</v>
      </c>
      <c r="E990" s="102">
        <v>0.12349147222222222</v>
      </c>
      <c r="F990" s="103">
        <v>71.32</v>
      </c>
      <c r="G990" s="120"/>
      <c r="H990" s="90" t="s">
        <v>187</v>
      </c>
      <c r="I990" s="116" t="s">
        <v>16</v>
      </c>
      <c r="J990" s="116">
        <v>58</v>
      </c>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c r="AL990" s="27"/>
      <c r="AM990" s="27"/>
    </row>
    <row r="991" spans="1:39" ht="12.75">
      <c r="A991" s="27" t="s">
        <v>952</v>
      </c>
      <c r="B991" s="27" t="s">
        <v>104</v>
      </c>
      <c r="C991" s="114" t="s">
        <v>840</v>
      </c>
      <c r="D991" s="14">
        <v>0.13890046296296296</v>
      </c>
      <c r="E991" s="102">
        <v>0.1353585011574074</v>
      </c>
      <c r="F991" s="103">
        <v>71.23</v>
      </c>
      <c r="G991" s="120"/>
      <c r="H991" s="90" t="s">
        <v>187</v>
      </c>
      <c r="I991" s="116" t="s">
        <v>45</v>
      </c>
      <c r="J991" s="116">
        <v>40</v>
      </c>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c r="AL991" s="27"/>
      <c r="AM991" s="27"/>
    </row>
    <row r="992" spans="1:39" ht="12.75">
      <c r="A992" s="27" t="s">
        <v>952</v>
      </c>
      <c r="B992" s="27" t="s">
        <v>104</v>
      </c>
      <c r="C992" s="114" t="s">
        <v>980</v>
      </c>
      <c r="D992" s="14">
        <v>0.12460648148148147</v>
      </c>
      <c r="E992" s="102">
        <v>0.12460648148148147</v>
      </c>
      <c r="F992" s="103">
        <v>70.68</v>
      </c>
      <c r="G992" s="120"/>
      <c r="H992" s="90" t="s">
        <v>187</v>
      </c>
      <c r="I992" s="116" t="s">
        <v>16</v>
      </c>
      <c r="J992" s="116">
        <v>33</v>
      </c>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c r="AL992" s="27"/>
      <c r="AM992" s="27"/>
    </row>
    <row r="993" spans="1:39" ht="12.75">
      <c r="A993" s="27" t="s">
        <v>952</v>
      </c>
      <c r="B993" s="27" t="s">
        <v>104</v>
      </c>
      <c r="C993" s="114" t="s">
        <v>981</v>
      </c>
      <c r="D993" s="14">
        <v>0.14109953703703704</v>
      </c>
      <c r="E993" s="102">
        <v>0.12674971412037037</v>
      </c>
      <c r="F993" s="103">
        <v>69.49</v>
      </c>
      <c r="G993" s="120"/>
      <c r="H993" s="90" t="s">
        <v>187</v>
      </c>
      <c r="I993" s="116" t="s">
        <v>16</v>
      </c>
      <c r="J993" s="116">
        <v>52</v>
      </c>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c r="AL993" s="27"/>
      <c r="AM993" s="27"/>
    </row>
    <row r="994" spans="1:39" ht="12.75">
      <c r="A994" s="27" t="s">
        <v>952</v>
      </c>
      <c r="B994" s="27" t="s">
        <v>104</v>
      </c>
      <c r="C994" s="114" t="s">
        <v>982</v>
      </c>
      <c r="D994" s="14">
        <v>0.1299537037037037</v>
      </c>
      <c r="E994" s="102">
        <v>0.1299537037037037</v>
      </c>
      <c r="F994" s="103">
        <v>67.77</v>
      </c>
      <c r="G994" s="120"/>
      <c r="H994" s="90" t="s">
        <v>187</v>
      </c>
      <c r="I994" s="116" t="s">
        <v>16</v>
      </c>
      <c r="J994" s="116">
        <v>30</v>
      </c>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row>
    <row r="995" spans="1:39" ht="12.75">
      <c r="A995" s="27" t="s">
        <v>952</v>
      </c>
      <c r="B995" s="27" t="s">
        <v>104</v>
      </c>
      <c r="C995" s="114" t="s">
        <v>841</v>
      </c>
      <c r="D995" s="14">
        <v>0.1340625</v>
      </c>
      <c r="E995" s="102">
        <v>0.1340625</v>
      </c>
      <c r="F995" s="103">
        <v>65.69</v>
      </c>
      <c r="G995" s="120"/>
      <c r="H995" s="90" t="s">
        <v>187</v>
      </c>
      <c r="I995" s="116" t="s">
        <v>16</v>
      </c>
      <c r="J995" s="116">
        <v>28</v>
      </c>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c r="AL995" s="27"/>
      <c r="AM995" s="27"/>
    </row>
    <row r="996" spans="1:39" ht="12.75">
      <c r="A996" s="27" t="s">
        <v>952</v>
      </c>
      <c r="B996" s="27" t="s">
        <v>104</v>
      </c>
      <c r="C996" s="114" t="s">
        <v>983</v>
      </c>
      <c r="D996" s="14">
        <v>0.14305555555555557</v>
      </c>
      <c r="E996" s="102">
        <v>0.1406951388888889</v>
      </c>
      <c r="F996" s="103">
        <v>62.6</v>
      </c>
      <c r="G996" s="120"/>
      <c r="H996" s="90" t="s">
        <v>187</v>
      </c>
      <c r="I996" s="116" t="s">
        <v>16</v>
      </c>
      <c r="J996" s="116">
        <v>40</v>
      </c>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c r="AJ996" s="27"/>
      <c r="AK996" s="27"/>
      <c r="AL996" s="27"/>
      <c r="AM996" s="27"/>
    </row>
    <row r="997" spans="1:39" ht="12.75">
      <c r="A997" s="27" t="s">
        <v>952</v>
      </c>
      <c r="B997" s="27" t="s">
        <v>104</v>
      </c>
      <c r="C997" s="114" t="s">
        <v>984</v>
      </c>
      <c r="D997" s="14">
        <v>0.18524305555555556</v>
      </c>
      <c r="E997" s="102">
        <v>0.1642735416666667</v>
      </c>
      <c r="F997" s="103">
        <v>58.69</v>
      </c>
      <c r="G997" s="120"/>
      <c r="H997" s="90" t="s">
        <v>187</v>
      </c>
      <c r="I997" s="116" t="s">
        <v>45</v>
      </c>
      <c r="J997" s="116">
        <v>51</v>
      </c>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c r="AJ997" s="27"/>
      <c r="AK997" s="27"/>
      <c r="AL997" s="27"/>
      <c r="AM997" s="27"/>
    </row>
    <row r="998" spans="1:39" ht="12.75">
      <c r="A998" s="27" t="s">
        <v>952</v>
      </c>
      <c r="B998" s="27" t="s">
        <v>104</v>
      </c>
      <c r="C998" s="114" t="s">
        <v>985</v>
      </c>
      <c r="D998" s="14">
        <v>0.16966435185185183</v>
      </c>
      <c r="E998" s="102">
        <v>0.16448958912037034</v>
      </c>
      <c r="F998" s="103">
        <v>53.54</v>
      </c>
      <c r="G998" s="120"/>
      <c r="H998" s="90" t="s">
        <v>187</v>
      </c>
      <c r="I998" s="116" t="s">
        <v>16</v>
      </c>
      <c r="J998" s="116">
        <v>42</v>
      </c>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c r="AJ998" s="27"/>
      <c r="AK998" s="27"/>
      <c r="AL998" s="27"/>
      <c r="AM998" s="27"/>
    </row>
    <row r="999" spans="1:39" ht="12.75">
      <c r="A999" s="27" t="s">
        <v>952</v>
      </c>
      <c r="B999" s="27" t="s">
        <v>986</v>
      </c>
      <c r="C999" s="114" t="s">
        <v>231</v>
      </c>
      <c r="D999" s="14">
        <v>0.13766203703703703</v>
      </c>
      <c r="E999" s="102">
        <v>0.11642078472222221</v>
      </c>
      <c r="F999" s="103">
        <v>75.65</v>
      </c>
      <c r="G999" s="120">
        <v>283.25</v>
      </c>
      <c r="H999" s="90" t="s">
        <v>187</v>
      </c>
      <c r="I999" s="116" t="s">
        <v>16</v>
      </c>
      <c r="J999" s="116">
        <v>59</v>
      </c>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c r="AJ999" s="27"/>
      <c r="AK999" s="27"/>
      <c r="AL999" s="27"/>
      <c r="AM999" s="27"/>
    </row>
    <row r="1000" spans="1:39" ht="12.75">
      <c r="A1000" s="27" t="s">
        <v>952</v>
      </c>
      <c r="B1000" s="27" t="s">
        <v>986</v>
      </c>
      <c r="C1000" s="114" t="s">
        <v>987</v>
      </c>
      <c r="D1000" s="14">
        <v>0.12444444444444445</v>
      </c>
      <c r="E1000" s="102">
        <v>0.12444444444444445</v>
      </c>
      <c r="F1000" s="103">
        <v>70.77</v>
      </c>
      <c r="G1000" s="120"/>
      <c r="H1000" s="90" t="s">
        <v>187</v>
      </c>
      <c r="I1000" s="116" t="s">
        <v>16</v>
      </c>
      <c r="J1000" s="116">
        <v>32</v>
      </c>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c r="AJ1000" s="27"/>
      <c r="AK1000" s="27"/>
      <c r="AL1000" s="27"/>
      <c r="AM1000" s="27"/>
    </row>
    <row r="1001" spans="1:39" ht="12.75">
      <c r="A1001" s="27" t="s">
        <v>952</v>
      </c>
      <c r="B1001" s="27" t="s">
        <v>986</v>
      </c>
      <c r="C1001" s="114" t="s">
        <v>940</v>
      </c>
      <c r="D1001" s="14">
        <v>0.1280787037037037</v>
      </c>
      <c r="E1001" s="102">
        <v>0.1280787037037037</v>
      </c>
      <c r="F1001" s="103">
        <v>68.76</v>
      </c>
      <c r="G1001" s="120"/>
      <c r="H1001" s="90" t="s">
        <v>187</v>
      </c>
      <c r="I1001" s="116" t="s">
        <v>16</v>
      </c>
      <c r="J1001" s="116">
        <v>31</v>
      </c>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row>
    <row r="1002" spans="1:39" ht="12.75">
      <c r="A1002" s="27" t="s">
        <v>952</v>
      </c>
      <c r="B1002" s="27" t="s">
        <v>986</v>
      </c>
      <c r="C1002" s="114" t="s">
        <v>935</v>
      </c>
      <c r="D1002" s="14">
        <v>0.1452199074074074</v>
      </c>
      <c r="E1002" s="102">
        <v>0.1293909375</v>
      </c>
      <c r="F1002" s="103">
        <v>68.07</v>
      </c>
      <c r="G1002" s="120"/>
      <c r="H1002" s="90" t="s">
        <v>187</v>
      </c>
      <c r="I1002" s="116" t="s">
        <v>16</v>
      </c>
      <c r="J1002" s="116">
        <v>53</v>
      </c>
      <c r="K1002" s="27"/>
      <c r="L1002" s="27"/>
      <c r="M1002" s="27"/>
      <c r="N1002" s="27"/>
      <c r="O1002" s="27"/>
      <c r="P1002" s="27"/>
      <c r="Q1002" s="27"/>
      <c r="R1002" s="27"/>
      <c r="S1002" s="27"/>
      <c r="T1002" s="27"/>
      <c r="U1002" s="27"/>
      <c r="V1002" s="27"/>
      <c r="W1002" s="27"/>
      <c r="X1002" s="27"/>
      <c r="Y1002" s="27"/>
      <c r="Z1002" s="27"/>
      <c r="AA1002" s="27"/>
      <c r="AB1002" s="27"/>
      <c r="AC1002" s="27"/>
      <c r="AD1002" s="27"/>
      <c r="AE1002" s="27"/>
      <c r="AF1002" s="27"/>
      <c r="AG1002" s="27"/>
      <c r="AH1002" s="27"/>
      <c r="AI1002" s="27"/>
      <c r="AJ1002" s="27"/>
      <c r="AK1002" s="27"/>
      <c r="AL1002" s="27"/>
      <c r="AM1002" s="27"/>
    </row>
    <row r="1003" spans="1:39" ht="12.75">
      <c r="A1003" s="27" t="s">
        <v>952</v>
      </c>
      <c r="B1003" s="27" t="s">
        <v>986</v>
      </c>
      <c r="C1003" s="114" t="s">
        <v>937</v>
      </c>
      <c r="D1003" s="14">
        <v>0.15534722222222222</v>
      </c>
      <c r="E1003" s="102">
        <v>0.150158625</v>
      </c>
      <c r="F1003" s="103">
        <v>64.21</v>
      </c>
      <c r="G1003" s="120"/>
      <c r="H1003" s="90" t="s">
        <v>187</v>
      </c>
      <c r="I1003" s="116" t="s">
        <v>45</v>
      </c>
      <c r="J1003" s="116">
        <v>41</v>
      </c>
      <c r="K1003" s="27"/>
      <c r="L1003" s="27"/>
      <c r="M1003" s="27"/>
      <c r="N1003" s="27"/>
      <c r="O1003" s="27"/>
      <c r="P1003" s="27"/>
      <c r="Q1003" s="27"/>
      <c r="R1003" s="27"/>
      <c r="S1003" s="27"/>
      <c r="T1003" s="27"/>
      <c r="U1003" s="27"/>
      <c r="V1003" s="27"/>
      <c r="W1003" s="27"/>
      <c r="X1003" s="27"/>
      <c r="Y1003" s="27"/>
      <c r="Z1003" s="27"/>
      <c r="AA1003" s="27"/>
      <c r="AB1003" s="27"/>
      <c r="AC1003" s="27"/>
      <c r="AD1003" s="27"/>
      <c r="AE1003" s="27"/>
      <c r="AF1003" s="27"/>
      <c r="AG1003" s="27"/>
      <c r="AH1003" s="27"/>
      <c r="AI1003" s="27"/>
      <c r="AJ1003" s="27"/>
      <c r="AK1003" s="27"/>
      <c r="AL1003" s="27"/>
      <c r="AM1003" s="27"/>
    </row>
    <row r="1004" spans="1:39" ht="12.75">
      <c r="A1004" s="27" t="s">
        <v>952</v>
      </c>
      <c r="B1004" s="27" t="s">
        <v>986</v>
      </c>
      <c r="C1004" s="114" t="s">
        <v>988</v>
      </c>
      <c r="D1004" s="14">
        <v>0.1473611111111111</v>
      </c>
      <c r="E1004" s="102">
        <v>0.14184980555555557</v>
      </c>
      <c r="F1004" s="103">
        <v>62.09</v>
      </c>
      <c r="G1004" s="120"/>
      <c r="H1004" s="90" t="s">
        <v>187</v>
      </c>
      <c r="I1004" s="116" t="s">
        <v>16</v>
      </c>
      <c r="J1004" s="116">
        <v>43</v>
      </c>
      <c r="K1004" s="27"/>
      <c r="L1004" s="27"/>
      <c r="M1004" s="27"/>
      <c r="N1004" s="27"/>
      <c r="O1004" s="27"/>
      <c r="P1004" s="27"/>
      <c r="Q1004" s="27"/>
      <c r="R1004" s="27"/>
      <c r="S1004" s="27"/>
      <c r="T1004" s="27"/>
      <c r="U1004" s="27"/>
      <c r="V1004" s="27"/>
      <c r="W1004" s="27"/>
      <c r="X1004" s="27"/>
      <c r="Y1004" s="27"/>
      <c r="Z1004" s="27"/>
      <c r="AA1004" s="27"/>
      <c r="AB1004" s="27"/>
      <c r="AC1004" s="27"/>
      <c r="AD1004" s="27"/>
      <c r="AE1004" s="27"/>
      <c r="AF1004" s="27"/>
      <c r="AG1004" s="27"/>
      <c r="AH1004" s="27"/>
      <c r="AI1004" s="27"/>
      <c r="AJ1004" s="27"/>
      <c r="AK1004" s="27"/>
      <c r="AL1004" s="27"/>
      <c r="AM1004" s="27"/>
    </row>
    <row r="1005" spans="1:39" ht="12.75">
      <c r="A1005" s="27" t="s">
        <v>952</v>
      </c>
      <c r="B1005" s="27" t="s">
        <v>986</v>
      </c>
      <c r="C1005" s="114" t="s">
        <v>989</v>
      </c>
      <c r="D1005" s="14">
        <v>0.15420138888888887</v>
      </c>
      <c r="E1005" s="102">
        <v>0.1473548472222222</v>
      </c>
      <c r="F1005" s="103">
        <v>59.77</v>
      </c>
      <c r="G1005" s="120"/>
      <c r="H1005" s="90" t="s">
        <v>187</v>
      </c>
      <c r="I1005" s="116" t="s">
        <v>16</v>
      </c>
      <c r="J1005" s="116">
        <v>44</v>
      </c>
      <c r="K1005" s="27"/>
      <c r="L1005" s="27"/>
      <c r="M1005" s="27"/>
      <c r="N1005" s="27"/>
      <c r="O1005" s="27"/>
      <c r="P1005" s="27"/>
      <c r="Q1005" s="27"/>
      <c r="R1005" s="27"/>
      <c r="S1005" s="27"/>
      <c r="T1005" s="27"/>
      <c r="U1005" s="27"/>
      <c r="V1005" s="27"/>
      <c r="W1005" s="27"/>
      <c r="X1005" s="27"/>
      <c r="Y1005" s="27"/>
      <c r="Z1005" s="27"/>
      <c r="AA1005" s="27"/>
      <c r="AB1005" s="27"/>
      <c r="AC1005" s="27"/>
      <c r="AD1005" s="27"/>
      <c r="AE1005" s="27"/>
      <c r="AF1005" s="27"/>
      <c r="AG1005" s="27"/>
      <c r="AH1005" s="27"/>
      <c r="AI1005" s="27"/>
      <c r="AJ1005" s="27"/>
      <c r="AK1005" s="27"/>
      <c r="AL1005" s="27"/>
      <c r="AM1005" s="27"/>
    </row>
    <row r="1006" spans="1:39" ht="12.75">
      <c r="A1006" s="27" t="s">
        <v>952</v>
      </c>
      <c r="B1006" s="27" t="s">
        <v>986</v>
      </c>
      <c r="C1006" s="114" t="s">
        <v>990</v>
      </c>
      <c r="D1006" s="14">
        <v>0.17805555555555555</v>
      </c>
      <c r="E1006" s="102">
        <v>0.15994730555555556</v>
      </c>
      <c r="F1006" s="103">
        <v>55.06</v>
      </c>
      <c r="G1006" s="120"/>
      <c r="H1006" s="90" t="s">
        <v>187</v>
      </c>
      <c r="I1006" s="116" t="s">
        <v>16</v>
      </c>
      <c r="J1006" s="116">
        <v>52</v>
      </c>
      <c r="K1006" s="27"/>
      <c r="L1006" s="27"/>
      <c r="M1006" s="27"/>
      <c r="N1006" s="27"/>
      <c r="O1006" s="27"/>
      <c r="P1006" s="27"/>
      <c r="Q1006" s="27"/>
      <c r="R1006" s="27"/>
      <c r="S1006" s="27"/>
      <c r="T1006" s="27"/>
      <c r="U1006" s="27"/>
      <c r="V1006" s="27"/>
      <c r="W1006" s="27"/>
      <c r="X1006" s="27"/>
      <c r="Y1006" s="27"/>
      <c r="Z1006" s="27"/>
      <c r="AA1006" s="27"/>
      <c r="AB1006" s="27"/>
      <c r="AC1006" s="27"/>
      <c r="AD1006" s="27"/>
      <c r="AE1006" s="27"/>
      <c r="AF1006" s="27"/>
      <c r="AG1006" s="27"/>
      <c r="AH1006" s="27"/>
      <c r="AI1006" s="27"/>
      <c r="AJ1006" s="27"/>
      <c r="AK1006" s="27"/>
      <c r="AL1006" s="27"/>
      <c r="AM1006" s="27"/>
    </row>
    <row r="1007" spans="1:39" ht="12.75">
      <c r="A1007" s="27" t="s">
        <v>952</v>
      </c>
      <c r="B1007" s="27" t="s">
        <v>986</v>
      </c>
      <c r="C1007" s="114" t="s">
        <v>943</v>
      </c>
      <c r="D1007" s="14">
        <v>0.17480324074074075</v>
      </c>
      <c r="E1007" s="102">
        <v>0.17480324074074075</v>
      </c>
      <c r="F1007" s="103">
        <v>50.38</v>
      </c>
      <c r="G1007" s="120"/>
      <c r="H1007" s="90" t="s">
        <v>187</v>
      </c>
      <c r="I1007" s="116" t="s">
        <v>16</v>
      </c>
      <c r="J1007" s="116">
        <v>37</v>
      </c>
      <c r="K1007" s="27"/>
      <c r="L1007" s="27"/>
      <c r="M1007" s="27"/>
      <c r="N1007" s="27"/>
      <c r="O1007" s="27"/>
      <c r="P1007" s="27"/>
      <c r="Q1007" s="27"/>
      <c r="R1007" s="27"/>
      <c r="S1007" s="27"/>
      <c r="T1007" s="27"/>
      <c r="U1007" s="27"/>
      <c r="V1007" s="27"/>
      <c r="W1007" s="27"/>
      <c r="X1007" s="27"/>
      <c r="Y1007" s="27"/>
      <c r="Z1007" s="27"/>
      <c r="AA1007" s="27"/>
      <c r="AB1007" s="27"/>
      <c r="AC1007" s="27"/>
      <c r="AD1007" s="27"/>
      <c r="AE1007" s="27"/>
      <c r="AF1007" s="27"/>
      <c r="AG1007" s="27"/>
      <c r="AH1007" s="27"/>
      <c r="AI1007" s="27"/>
      <c r="AJ1007" s="27"/>
      <c r="AK1007" s="27"/>
      <c r="AL1007" s="27"/>
      <c r="AM1007" s="27"/>
    </row>
    <row r="1008" spans="1:39" ht="12.75">
      <c r="A1008" s="27" t="s">
        <v>952</v>
      </c>
      <c r="B1008" s="27" t="s">
        <v>986</v>
      </c>
      <c r="C1008" s="114" t="s">
        <v>991</v>
      </c>
      <c r="D1008" s="14">
        <v>0.18212962962962964</v>
      </c>
      <c r="E1008" s="102">
        <v>0.17784958333333334</v>
      </c>
      <c r="F1008" s="103">
        <v>49.52</v>
      </c>
      <c r="G1008" s="120"/>
      <c r="H1008" s="90" t="s">
        <v>187</v>
      </c>
      <c r="I1008" s="116" t="s">
        <v>16</v>
      </c>
      <c r="J1008" s="116">
        <v>41</v>
      </c>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c r="AH1008" s="27"/>
      <c r="AI1008" s="27"/>
      <c r="AJ1008" s="27"/>
      <c r="AK1008" s="27"/>
      <c r="AL1008" s="27"/>
      <c r="AM1008" s="27"/>
    </row>
    <row r="1009" spans="1:39" ht="12.75">
      <c r="A1009" s="27" t="s">
        <v>952</v>
      </c>
      <c r="B1009" s="104" t="s">
        <v>13</v>
      </c>
      <c r="C1009" s="114" t="s">
        <v>906</v>
      </c>
      <c r="D1009" s="14">
        <v>0.12266203703703704</v>
      </c>
      <c r="E1009" s="102">
        <v>0.11199043981481482</v>
      </c>
      <c r="F1009" s="103">
        <v>78.64</v>
      </c>
      <c r="G1009" s="120">
        <v>281.03</v>
      </c>
      <c r="H1009" s="90" t="s">
        <v>187</v>
      </c>
      <c r="I1009" s="116" t="s">
        <v>16</v>
      </c>
      <c r="J1009" s="116">
        <v>50</v>
      </c>
      <c r="K1009" s="27"/>
      <c r="L1009" s="27"/>
      <c r="M1009" s="27"/>
      <c r="N1009" s="27"/>
      <c r="O1009" s="27"/>
      <c r="P1009" s="27"/>
      <c r="Q1009" s="27"/>
      <c r="R1009" s="27"/>
      <c r="S1009" s="27"/>
      <c r="T1009" s="27"/>
      <c r="U1009" s="27"/>
      <c r="V1009" s="27"/>
      <c r="W1009" s="27"/>
      <c r="X1009" s="27"/>
      <c r="Y1009" s="27"/>
      <c r="Z1009" s="27"/>
      <c r="AA1009" s="27"/>
      <c r="AB1009" s="27"/>
      <c r="AC1009" s="27"/>
      <c r="AD1009" s="27"/>
      <c r="AE1009" s="27"/>
      <c r="AF1009" s="27"/>
      <c r="AG1009" s="27"/>
      <c r="AH1009" s="27"/>
      <c r="AI1009" s="27"/>
      <c r="AJ1009" s="27"/>
      <c r="AK1009" s="27"/>
      <c r="AL1009" s="27"/>
      <c r="AM1009" s="27"/>
    </row>
    <row r="1010" spans="1:39" ht="12.75">
      <c r="A1010" s="27" t="s">
        <v>952</v>
      </c>
      <c r="B1010" s="104" t="s">
        <v>13</v>
      </c>
      <c r="C1010" s="114" t="s">
        <v>827</v>
      </c>
      <c r="D1010" s="14">
        <v>0.1258101851851852</v>
      </c>
      <c r="E1010" s="102">
        <v>0.1258101851851852</v>
      </c>
      <c r="F1010" s="103">
        <v>70</v>
      </c>
      <c r="G1010" s="120"/>
      <c r="H1010" s="90" t="s">
        <v>187</v>
      </c>
      <c r="I1010" s="116" t="s">
        <v>16</v>
      </c>
      <c r="J1010" s="116">
        <v>31</v>
      </c>
      <c r="K1010" s="27"/>
      <c r="L1010" s="27"/>
      <c r="M1010" s="27"/>
      <c r="N1010" s="27"/>
      <c r="O1010" s="27"/>
      <c r="P1010" s="27"/>
      <c r="Q1010" s="27"/>
      <c r="R1010" s="27"/>
      <c r="S1010" s="27"/>
      <c r="T1010" s="27"/>
      <c r="U1010" s="27"/>
      <c r="V1010" s="27"/>
      <c r="W1010" s="27"/>
      <c r="X1010" s="27"/>
      <c r="Y1010" s="27"/>
      <c r="Z1010" s="27"/>
      <c r="AA1010" s="27"/>
      <c r="AB1010" s="27"/>
      <c r="AC1010" s="27"/>
      <c r="AD1010" s="27"/>
      <c r="AE1010" s="27"/>
      <c r="AF1010" s="27"/>
      <c r="AG1010" s="27"/>
      <c r="AH1010" s="27"/>
      <c r="AI1010" s="27"/>
      <c r="AJ1010" s="27"/>
      <c r="AK1010" s="27"/>
      <c r="AL1010" s="27"/>
      <c r="AM1010" s="27"/>
    </row>
    <row r="1011" spans="1:39" ht="12.75">
      <c r="A1011" s="27" t="s">
        <v>952</v>
      </c>
      <c r="B1011" s="104" t="s">
        <v>13</v>
      </c>
      <c r="C1011" s="114" t="s">
        <v>829</v>
      </c>
      <c r="D1011" s="14">
        <v>0.13185185185185186</v>
      </c>
      <c r="E1011" s="102">
        <v>0.13185185185185186</v>
      </c>
      <c r="F1011" s="103">
        <v>66.8</v>
      </c>
      <c r="G1011" s="120"/>
      <c r="H1011" s="90" t="s">
        <v>187</v>
      </c>
      <c r="I1011" s="116" t="s">
        <v>16</v>
      </c>
      <c r="J1011" s="116">
        <v>35</v>
      </c>
      <c r="K1011" s="27"/>
      <c r="L1011" s="27"/>
      <c r="M1011" s="27"/>
      <c r="N1011" s="27"/>
      <c r="O1011" s="27"/>
      <c r="P1011" s="27"/>
      <c r="Q1011" s="27"/>
      <c r="R1011" s="27"/>
      <c r="S1011" s="27"/>
      <c r="T1011" s="27"/>
      <c r="U1011" s="27"/>
      <c r="V1011" s="27"/>
      <c r="W1011" s="27"/>
      <c r="X1011" s="27"/>
      <c r="Y1011" s="27"/>
      <c r="Z1011" s="27"/>
      <c r="AA1011" s="27"/>
      <c r="AB1011" s="27"/>
      <c r="AC1011" s="27"/>
      <c r="AD1011" s="27"/>
      <c r="AE1011" s="27"/>
      <c r="AF1011" s="27"/>
      <c r="AG1011" s="27"/>
      <c r="AH1011" s="27"/>
      <c r="AI1011" s="27"/>
      <c r="AJ1011" s="27"/>
      <c r="AK1011" s="27"/>
      <c r="AL1011" s="27"/>
      <c r="AM1011" s="27"/>
    </row>
    <row r="1012" spans="1:39" ht="12.75">
      <c r="A1012" s="27" t="s">
        <v>952</v>
      </c>
      <c r="B1012" s="104" t="s">
        <v>13</v>
      </c>
      <c r="C1012" s="114" t="s">
        <v>992</v>
      </c>
      <c r="D1012" s="14">
        <v>0.13652777777777778</v>
      </c>
      <c r="E1012" s="102">
        <v>0.13427506944444445</v>
      </c>
      <c r="F1012" s="103">
        <v>65.59</v>
      </c>
      <c r="G1012" s="120"/>
      <c r="H1012" s="90" t="s">
        <v>187</v>
      </c>
      <c r="I1012" s="116" t="s">
        <v>16</v>
      </c>
      <c r="J1012" s="116">
        <v>40</v>
      </c>
      <c r="K1012" s="27"/>
      <c r="L1012" s="27"/>
      <c r="M1012" s="27"/>
      <c r="N1012" s="27"/>
      <c r="O1012" s="27"/>
      <c r="P1012" s="27"/>
      <c r="Q1012" s="27"/>
      <c r="R1012" s="27"/>
      <c r="S1012" s="27"/>
      <c r="T1012" s="27"/>
      <c r="U1012" s="27"/>
      <c r="V1012" s="27"/>
      <c r="W1012" s="27"/>
      <c r="X1012" s="27"/>
      <c r="Y1012" s="27"/>
      <c r="Z1012" s="27"/>
      <c r="AA1012" s="27"/>
      <c r="AB1012" s="27"/>
      <c r="AC1012" s="27"/>
      <c r="AD1012" s="27"/>
      <c r="AE1012" s="27"/>
      <c r="AF1012" s="27"/>
      <c r="AG1012" s="27"/>
      <c r="AH1012" s="27"/>
      <c r="AI1012" s="27"/>
      <c r="AJ1012" s="27"/>
      <c r="AK1012" s="27"/>
      <c r="AL1012" s="27"/>
      <c r="AM1012" s="27"/>
    </row>
    <row r="1013" spans="1:39" ht="12.75">
      <c r="A1013" s="27" t="s">
        <v>952</v>
      </c>
      <c r="B1013" s="104" t="s">
        <v>13</v>
      </c>
      <c r="C1013" s="114" t="s">
        <v>821</v>
      </c>
      <c r="D1013" s="14">
        <v>0.14283564814814814</v>
      </c>
      <c r="E1013" s="102">
        <v>0.1344797627314815</v>
      </c>
      <c r="F1013" s="103">
        <v>65.49</v>
      </c>
      <c r="G1013" s="120"/>
      <c r="H1013" s="90" t="s">
        <v>187</v>
      </c>
      <c r="I1013" s="116" t="s">
        <v>16</v>
      </c>
      <c r="J1013" s="116">
        <v>46</v>
      </c>
      <c r="K1013" s="27"/>
      <c r="L1013" s="27"/>
      <c r="M1013" s="27"/>
      <c r="N1013" s="27"/>
      <c r="O1013" s="27"/>
      <c r="P1013" s="27"/>
      <c r="Q1013" s="27"/>
      <c r="R1013" s="27"/>
      <c r="S1013" s="27"/>
      <c r="T1013" s="27"/>
      <c r="U1013" s="27"/>
      <c r="V1013" s="27"/>
      <c r="W1013" s="27"/>
      <c r="X1013" s="27"/>
      <c r="Y1013" s="27"/>
      <c r="Z1013" s="27"/>
      <c r="AA1013" s="27"/>
      <c r="AB1013" s="27"/>
      <c r="AC1013" s="27"/>
      <c r="AD1013" s="27"/>
      <c r="AE1013" s="27"/>
      <c r="AF1013" s="27"/>
      <c r="AG1013" s="27"/>
      <c r="AH1013" s="27"/>
      <c r="AI1013" s="27"/>
      <c r="AJ1013" s="27"/>
      <c r="AK1013" s="27"/>
      <c r="AL1013" s="27"/>
      <c r="AM1013" s="27"/>
    </row>
    <row r="1014" spans="1:39" ht="12.75">
      <c r="A1014" s="27" t="s">
        <v>952</v>
      </c>
      <c r="B1014" s="104" t="s">
        <v>13</v>
      </c>
      <c r="C1014" s="114" t="s">
        <v>993</v>
      </c>
      <c r="D1014" s="14">
        <v>0.14331018518518518</v>
      </c>
      <c r="E1014" s="102">
        <v>0.13795038425925926</v>
      </c>
      <c r="F1014" s="103">
        <v>63.84</v>
      </c>
      <c r="G1014" s="120"/>
      <c r="H1014" s="90" t="s">
        <v>187</v>
      </c>
      <c r="I1014" s="116" t="s">
        <v>16</v>
      </c>
      <c r="J1014" s="116">
        <v>43</v>
      </c>
      <c r="K1014" s="27"/>
      <c r="L1014" s="27"/>
      <c r="M1014" s="27"/>
      <c r="N1014" s="27"/>
      <c r="O1014" s="27"/>
      <c r="P1014" s="27"/>
      <c r="Q1014" s="27"/>
      <c r="R1014" s="27"/>
      <c r="S1014" s="27"/>
      <c r="T1014" s="27"/>
      <c r="U1014" s="27"/>
      <c r="V1014" s="27"/>
      <c r="W1014" s="27"/>
      <c r="X1014" s="27"/>
      <c r="Y1014" s="27"/>
      <c r="Z1014" s="27"/>
      <c r="AA1014" s="27"/>
      <c r="AB1014" s="27"/>
      <c r="AC1014" s="27"/>
      <c r="AD1014" s="27"/>
      <c r="AE1014" s="27"/>
      <c r="AF1014" s="27"/>
      <c r="AG1014" s="27"/>
      <c r="AH1014" s="27"/>
      <c r="AI1014" s="27"/>
      <c r="AJ1014" s="27"/>
      <c r="AK1014" s="27"/>
      <c r="AL1014" s="27"/>
      <c r="AM1014" s="27"/>
    </row>
    <row r="1015" spans="1:39" ht="12.75">
      <c r="A1015" s="27" t="s">
        <v>952</v>
      </c>
      <c r="B1015" s="104" t="s">
        <v>13</v>
      </c>
      <c r="C1015" s="114" t="s">
        <v>456</v>
      </c>
      <c r="D1015" s="14">
        <v>0.14657407407407408</v>
      </c>
      <c r="E1015" s="102">
        <v>0.1410922037037037</v>
      </c>
      <c r="F1015" s="103">
        <v>62.42</v>
      </c>
      <c r="G1015" s="120"/>
      <c r="H1015" s="90" t="s">
        <v>187</v>
      </c>
      <c r="I1015" s="116" t="s">
        <v>16</v>
      </c>
      <c r="J1015" s="116">
        <v>43</v>
      </c>
      <c r="K1015" s="27"/>
      <c r="L1015" s="27"/>
      <c r="M1015" s="27"/>
      <c r="N1015" s="27"/>
      <c r="O1015" s="27"/>
      <c r="P1015" s="27"/>
      <c r="Q1015" s="27"/>
      <c r="R1015" s="27"/>
      <c r="S1015" s="27"/>
      <c r="T1015" s="27"/>
      <c r="U1015" s="27"/>
      <c r="V1015" s="27"/>
      <c r="W1015" s="27"/>
      <c r="X1015" s="27"/>
      <c r="Y1015" s="27"/>
      <c r="Z1015" s="27"/>
      <c r="AA1015" s="27"/>
      <c r="AB1015" s="27"/>
      <c r="AC1015" s="27"/>
      <c r="AD1015" s="27"/>
      <c r="AE1015" s="27"/>
      <c r="AF1015" s="27"/>
      <c r="AG1015" s="27"/>
      <c r="AH1015" s="27"/>
      <c r="AI1015" s="27"/>
      <c r="AJ1015" s="27"/>
      <c r="AK1015" s="27"/>
      <c r="AL1015" s="27"/>
      <c r="AM1015" s="27"/>
    </row>
    <row r="1016" spans="1:39" ht="12.75">
      <c r="A1016" s="27" t="s">
        <v>952</v>
      </c>
      <c r="B1016" s="27" t="s">
        <v>994</v>
      </c>
      <c r="C1016" s="114" t="s">
        <v>286</v>
      </c>
      <c r="D1016" s="14">
        <v>0.1322222222222222</v>
      </c>
      <c r="E1016" s="102">
        <v>0.13004055555555555</v>
      </c>
      <c r="F1016" s="103">
        <v>67.73</v>
      </c>
      <c r="G1016" s="120">
        <v>269.09</v>
      </c>
      <c r="H1016" s="90" t="s">
        <v>187</v>
      </c>
      <c r="I1016" s="116" t="s">
        <v>16</v>
      </c>
      <c r="J1016" s="116">
        <v>40</v>
      </c>
      <c r="K1016" s="27"/>
      <c r="L1016" s="27"/>
      <c r="M1016" s="27"/>
      <c r="N1016" s="27"/>
      <c r="O1016" s="27"/>
      <c r="P1016" s="27"/>
      <c r="Q1016" s="27"/>
      <c r="R1016" s="27"/>
      <c r="S1016" s="27"/>
      <c r="T1016" s="27"/>
      <c r="U1016" s="27"/>
      <c r="V1016" s="27"/>
      <c r="W1016" s="27"/>
      <c r="X1016" s="27"/>
      <c r="Y1016" s="27"/>
      <c r="Z1016" s="27"/>
      <c r="AA1016" s="27"/>
      <c r="AB1016" s="27"/>
      <c r="AC1016" s="27"/>
      <c r="AD1016" s="27"/>
      <c r="AE1016" s="27"/>
      <c r="AF1016" s="27"/>
      <c r="AG1016" s="27"/>
      <c r="AH1016" s="27"/>
      <c r="AI1016" s="27"/>
      <c r="AJ1016" s="27"/>
      <c r="AK1016" s="27"/>
      <c r="AL1016" s="27"/>
      <c r="AM1016" s="27"/>
    </row>
    <row r="1017" spans="1:39" ht="12.75">
      <c r="A1017" s="27" t="s">
        <v>952</v>
      </c>
      <c r="B1017" s="27" t="s">
        <v>994</v>
      </c>
      <c r="C1017" s="114" t="s">
        <v>995</v>
      </c>
      <c r="D1017" s="14">
        <v>0.1432175925925926</v>
      </c>
      <c r="E1017" s="102">
        <v>0.1432175925925926</v>
      </c>
      <c r="F1017" s="103">
        <v>67.32</v>
      </c>
      <c r="G1017" s="120"/>
      <c r="H1017" s="90" t="s">
        <v>187</v>
      </c>
      <c r="I1017" s="116" t="s">
        <v>45</v>
      </c>
      <c r="J1017" s="116">
        <v>30</v>
      </c>
      <c r="K1017" s="27"/>
      <c r="L1017" s="27"/>
      <c r="M1017" s="27"/>
      <c r="N1017" s="27"/>
      <c r="O1017" s="27"/>
      <c r="P1017" s="27"/>
      <c r="Q1017" s="27"/>
      <c r="R1017" s="27"/>
      <c r="S1017" s="27"/>
      <c r="T1017" s="27"/>
      <c r="U1017" s="27"/>
      <c r="V1017" s="27"/>
      <c r="W1017" s="27"/>
      <c r="X1017" s="27"/>
      <c r="Y1017" s="27"/>
      <c r="Z1017" s="27"/>
      <c r="AA1017" s="27"/>
      <c r="AB1017" s="27"/>
      <c r="AC1017" s="27"/>
      <c r="AD1017" s="27"/>
      <c r="AE1017" s="27"/>
      <c r="AF1017" s="27"/>
      <c r="AG1017" s="27"/>
      <c r="AH1017" s="27"/>
      <c r="AI1017" s="27"/>
      <c r="AJ1017" s="27"/>
      <c r="AK1017" s="27"/>
      <c r="AL1017" s="27"/>
      <c r="AM1017" s="27"/>
    </row>
    <row r="1018" spans="1:39" ht="12.75">
      <c r="A1018" s="27" t="s">
        <v>952</v>
      </c>
      <c r="B1018" s="27" t="s">
        <v>994</v>
      </c>
      <c r="C1018" s="114" t="s">
        <v>996</v>
      </c>
      <c r="D1018" s="14">
        <v>0.14322916666666666</v>
      </c>
      <c r="E1018" s="102">
        <v>0.14322916666666666</v>
      </c>
      <c r="F1018" s="103">
        <v>67.32</v>
      </c>
      <c r="G1018" s="120"/>
      <c r="H1018" s="90" t="s">
        <v>187</v>
      </c>
      <c r="I1018" s="116" t="s">
        <v>45</v>
      </c>
      <c r="J1018" s="116">
        <v>31</v>
      </c>
      <c r="K1018" s="27"/>
      <c r="L1018" s="27"/>
      <c r="M1018" s="27"/>
      <c r="N1018" s="27"/>
      <c r="O1018" s="27"/>
      <c r="P1018" s="27"/>
      <c r="Q1018" s="27"/>
      <c r="R1018" s="27"/>
      <c r="S1018" s="27"/>
      <c r="T1018" s="27"/>
      <c r="U1018" s="27"/>
      <c r="V1018" s="27"/>
      <c r="W1018" s="27"/>
      <c r="X1018" s="27"/>
      <c r="Y1018" s="27"/>
      <c r="Z1018" s="27"/>
      <c r="AA1018" s="27"/>
      <c r="AB1018" s="27"/>
      <c r="AC1018" s="27"/>
      <c r="AD1018" s="27"/>
      <c r="AE1018" s="27"/>
      <c r="AF1018" s="27"/>
      <c r="AG1018" s="27"/>
      <c r="AH1018" s="27"/>
      <c r="AI1018" s="27"/>
      <c r="AJ1018" s="27"/>
      <c r="AK1018" s="27"/>
      <c r="AL1018" s="27"/>
      <c r="AM1018" s="27"/>
    </row>
    <row r="1019" spans="1:39" ht="12.75">
      <c r="A1019" s="27" t="s">
        <v>952</v>
      </c>
      <c r="B1019" s="27" t="s">
        <v>994</v>
      </c>
      <c r="C1019" s="114" t="s">
        <v>997</v>
      </c>
      <c r="D1019" s="14">
        <v>0.1445138888888889</v>
      </c>
      <c r="E1019" s="102">
        <v>0.1445138888888889</v>
      </c>
      <c r="F1019" s="103">
        <v>66.72</v>
      </c>
      <c r="G1019" s="120"/>
      <c r="H1019" s="90" t="s">
        <v>187</v>
      </c>
      <c r="I1019" s="116" t="s">
        <v>45</v>
      </c>
      <c r="J1019" s="116">
        <v>24</v>
      </c>
      <c r="K1019" s="27"/>
      <c r="L1019" s="27"/>
      <c r="M1019" s="27"/>
      <c r="N1019" s="27"/>
      <c r="O1019" s="27"/>
      <c r="P1019" s="27"/>
      <c r="Q1019" s="27"/>
      <c r="R1019" s="27"/>
      <c r="S1019" s="27"/>
      <c r="T1019" s="27"/>
      <c r="U1019" s="27"/>
      <c r="V1019" s="27"/>
      <c r="W1019" s="27"/>
      <c r="X1019" s="27"/>
      <c r="Y1019" s="27"/>
      <c r="Z1019" s="27"/>
      <c r="AA1019" s="27"/>
      <c r="AB1019" s="27"/>
      <c r="AC1019" s="27"/>
      <c r="AD1019" s="27"/>
      <c r="AE1019" s="27"/>
      <c r="AF1019" s="27"/>
      <c r="AG1019" s="27"/>
      <c r="AH1019" s="27"/>
      <c r="AI1019" s="27"/>
      <c r="AJ1019" s="27"/>
      <c r="AK1019" s="27"/>
      <c r="AL1019" s="27"/>
      <c r="AM1019" s="27"/>
    </row>
    <row r="1020" spans="1:39" ht="12.75">
      <c r="A1020" s="27" t="s">
        <v>952</v>
      </c>
      <c r="B1020" s="27" t="s">
        <v>994</v>
      </c>
      <c r="C1020" s="114" t="s">
        <v>270</v>
      </c>
      <c r="D1020" s="14">
        <v>0.13967592592592593</v>
      </c>
      <c r="E1020" s="102">
        <v>0.13967592592592593</v>
      </c>
      <c r="F1020" s="103">
        <v>63.05</v>
      </c>
      <c r="G1020" s="120"/>
      <c r="H1020" s="90" t="s">
        <v>187</v>
      </c>
      <c r="I1020" s="116" t="s">
        <v>16</v>
      </c>
      <c r="J1020" s="116">
        <v>28</v>
      </c>
      <c r="K1020" s="27"/>
      <c r="L1020" s="27"/>
      <c r="M1020" s="27"/>
      <c r="N1020" s="27"/>
      <c r="O1020" s="27"/>
      <c r="P1020" s="27"/>
      <c r="Q1020" s="27"/>
      <c r="R1020" s="27"/>
      <c r="S1020" s="27"/>
      <c r="T1020" s="27"/>
      <c r="U1020" s="27"/>
      <c r="V1020" s="27"/>
      <c r="W1020" s="27"/>
      <c r="X1020" s="27"/>
      <c r="Y1020" s="27"/>
      <c r="Z1020" s="27"/>
      <c r="AA1020" s="27"/>
      <c r="AB1020" s="27"/>
      <c r="AC1020" s="27"/>
      <c r="AD1020" s="27"/>
      <c r="AE1020" s="27"/>
      <c r="AF1020" s="27"/>
      <c r="AG1020" s="27"/>
      <c r="AH1020" s="27"/>
      <c r="AI1020" s="27"/>
      <c r="AJ1020" s="27"/>
      <c r="AK1020" s="27"/>
      <c r="AL1020" s="27"/>
      <c r="AM1020" s="27"/>
    </row>
    <row r="1021" spans="1:39" ht="12.75">
      <c r="A1021" s="27" t="s">
        <v>952</v>
      </c>
      <c r="B1021" s="27" t="s">
        <v>868</v>
      </c>
      <c r="C1021" s="114" t="s">
        <v>998</v>
      </c>
      <c r="D1021" s="14">
        <v>0.1413310185185185</v>
      </c>
      <c r="E1021" s="102">
        <v>0.13993184143518517</v>
      </c>
      <c r="F1021" s="103">
        <v>68.9</v>
      </c>
      <c r="G1021" s="120">
        <v>253.38</v>
      </c>
      <c r="H1021" s="90" t="s">
        <v>187</v>
      </c>
      <c r="I1021" s="116" t="s">
        <v>45</v>
      </c>
      <c r="J1021" s="116">
        <v>38</v>
      </c>
      <c r="K1021" s="27"/>
      <c r="L1021" s="27"/>
      <c r="M1021" s="27"/>
      <c r="N1021" s="27"/>
      <c r="O1021" s="27"/>
      <c r="P1021" s="27"/>
      <c r="Q1021" s="27"/>
      <c r="R1021" s="27"/>
      <c r="S1021" s="27"/>
      <c r="T1021" s="27"/>
      <c r="U1021" s="27"/>
      <c r="V1021" s="27"/>
      <c r="W1021" s="27"/>
      <c r="X1021" s="27"/>
      <c r="Y1021" s="27"/>
      <c r="Z1021" s="27"/>
      <c r="AA1021" s="27"/>
      <c r="AB1021" s="27"/>
      <c r="AC1021" s="27"/>
      <c r="AD1021" s="27"/>
      <c r="AE1021" s="27"/>
      <c r="AF1021" s="27"/>
      <c r="AG1021" s="27"/>
      <c r="AH1021" s="27"/>
      <c r="AI1021" s="27"/>
      <c r="AJ1021" s="27"/>
      <c r="AK1021" s="27"/>
      <c r="AL1021" s="27"/>
      <c r="AM1021" s="27"/>
    </row>
    <row r="1022" spans="1:39" ht="12.75">
      <c r="A1022" s="27" t="s">
        <v>952</v>
      </c>
      <c r="B1022" s="27" t="s">
        <v>868</v>
      </c>
      <c r="C1022" s="114" t="s">
        <v>999</v>
      </c>
      <c r="D1022" s="14">
        <v>0.1297800925925926</v>
      </c>
      <c r="E1022" s="102">
        <v>0.1297800925925926</v>
      </c>
      <c r="F1022" s="103">
        <v>67.86</v>
      </c>
      <c r="G1022" s="120"/>
      <c r="H1022" s="90" t="s">
        <v>187</v>
      </c>
      <c r="I1022" s="116" t="s">
        <v>16</v>
      </c>
      <c r="J1022" s="116">
        <v>30</v>
      </c>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row>
    <row r="1023" spans="1:39" ht="12.75">
      <c r="A1023" s="27" t="s">
        <v>952</v>
      </c>
      <c r="B1023" s="27" t="s">
        <v>868</v>
      </c>
      <c r="C1023" s="114" t="s">
        <v>1000</v>
      </c>
      <c r="D1023" s="14">
        <v>0.14474537037037036</v>
      </c>
      <c r="E1023" s="102">
        <v>0.14474537037037036</v>
      </c>
      <c r="F1023" s="103">
        <v>60.85</v>
      </c>
      <c r="G1023" s="120"/>
      <c r="H1023" s="90" t="s">
        <v>187</v>
      </c>
      <c r="I1023" s="116" t="s">
        <v>16</v>
      </c>
      <c r="J1023" s="116">
        <v>28</v>
      </c>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row>
    <row r="1024" spans="1:39" ht="12.75">
      <c r="A1024" s="27" t="s">
        <v>952</v>
      </c>
      <c r="B1024" s="27" t="s">
        <v>868</v>
      </c>
      <c r="C1024" s="114" t="s">
        <v>1001</v>
      </c>
      <c r="D1024" s="14">
        <v>0.1594560185185185</v>
      </c>
      <c r="E1024" s="102">
        <v>0.1579252407407407</v>
      </c>
      <c r="F1024" s="103">
        <v>55.77</v>
      </c>
      <c r="G1024" s="120"/>
      <c r="H1024" s="90" t="s">
        <v>187</v>
      </c>
      <c r="I1024" s="116" t="s">
        <v>16</v>
      </c>
      <c r="J1024" s="116">
        <v>39</v>
      </c>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row>
    <row r="1025" spans="1:39" ht="12.75">
      <c r="A1025" s="27" t="s">
        <v>952</v>
      </c>
      <c r="B1025" s="27" t="s">
        <v>868</v>
      </c>
      <c r="C1025" s="114" t="s">
        <v>1002</v>
      </c>
      <c r="D1025" s="14">
        <v>0.2217361111111111</v>
      </c>
      <c r="E1025" s="102">
        <v>0.2217361111111111</v>
      </c>
      <c r="F1025" s="103">
        <v>43.48</v>
      </c>
      <c r="G1025" s="120"/>
      <c r="H1025" s="90" t="s">
        <v>187</v>
      </c>
      <c r="I1025" s="116" t="s">
        <v>45</v>
      </c>
      <c r="J1025" s="116">
        <v>36</v>
      </c>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row>
    <row r="1026" spans="1:39" ht="12.75">
      <c r="A1026" s="27" t="s">
        <v>952</v>
      </c>
      <c r="B1026" s="27" t="s">
        <v>166</v>
      </c>
      <c r="C1026" s="114" t="s">
        <v>1003</v>
      </c>
      <c r="D1026" s="14">
        <v>0.1624884259259259</v>
      </c>
      <c r="E1026" s="102">
        <v>0.14835193287037035</v>
      </c>
      <c r="F1026" s="103">
        <v>59.37</v>
      </c>
      <c r="G1026" s="120">
        <v>232.42</v>
      </c>
      <c r="H1026" s="90" t="s">
        <v>187</v>
      </c>
      <c r="I1026" s="116" t="s">
        <v>16</v>
      </c>
      <c r="J1026" s="116">
        <v>50</v>
      </c>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row>
    <row r="1027" spans="1:39" ht="12.75">
      <c r="A1027" s="27" t="s">
        <v>952</v>
      </c>
      <c r="B1027" s="27" t="s">
        <v>166</v>
      </c>
      <c r="C1027" s="114" t="s">
        <v>1004</v>
      </c>
      <c r="D1027" s="14">
        <v>0.17817129629629627</v>
      </c>
      <c r="E1027" s="102">
        <v>0.1715076898148148</v>
      </c>
      <c r="F1027" s="103">
        <v>51.35</v>
      </c>
      <c r="G1027" s="120"/>
      <c r="H1027" s="90" t="s">
        <v>187</v>
      </c>
      <c r="I1027" s="116" t="s">
        <v>16</v>
      </c>
      <c r="J1027" s="116">
        <v>43</v>
      </c>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row>
    <row r="1028" spans="1:39" ht="12.75">
      <c r="A1028" s="27" t="s">
        <v>952</v>
      </c>
      <c r="B1028" s="27" t="s">
        <v>166</v>
      </c>
      <c r="C1028" s="114" t="s">
        <v>1005</v>
      </c>
      <c r="D1028" s="14">
        <v>0.14421296296296296</v>
      </c>
      <c r="E1028" s="102">
        <v>0.14382358796296296</v>
      </c>
      <c r="F1028" s="103">
        <v>61.24</v>
      </c>
      <c r="G1028" s="120"/>
      <c r="H1028" s="90" t="s">
        <v>187</v>
      </c>
      <c r="I1028" s="116" t="s">
        <v>16</v>
      </c>
      <c r="J1028" s="116">
        <v>38</v>
      </c>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row>
    <row r="1029" spans="1:39" ht="12.75">
      <c r="A1029" s="27" t="s">
        <v>952</v>
      </c>
      <c r="B1029" s="27" t="s">
        <v>166</v>
      </c>
      <c r="C1029" s="114" t="s">
        <v>785</v>
      </c>
      <c r="D1029" s="14">
        <v>0.14565972222222223</v>
      </c>
      <c r="E1029" s="102">
        <v>0.14565972222222223</v>
      </c>
      <c r="F1029" s="103">
        <v>60.46</v>
      </c>
      <c r="G1029" s="120"/>
      <c r="H1029" s="90" t="s">
        <v>187</v>
      </c>
      <c r="I1029" s="116" t="s">
        <v>16</v>
      </c>
      <c r="J1029" s="116">
        <v>28</v>
      </c>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row>
    <row r="1038" ht="12.75"/>
    <row r="1039" ht="12.75"/>
    <row r="1040"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242" ht="12.75"/>
    <row r="1243" ht="12.75"/>
    <row r="1244" ht="12.75"/>
    <row r="1245"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632" ht="12.75"/>
    <row r="1633" ht="12.75"/>
    <row r="1634" ht="12.75"/>
    <row r="1635" ht="12.75"/>
    <row r="1637" ht="12.75"/>
    <row r="1638" ht="12.75"/>
    <row r="1639" ht="12.75"/>
    <row r="1640" ht="12.75"/>
    <row r="1641" ht="12.75"/>
    <row r="1642" ht="12.75"/>
    <row r="1644" ht="12.75"/>
    <row r="1645"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33" ht="12.75"/>
    <row r="1934" ht="12.75"/>
    <row r="1935" ht="12.75"/>
    <row r="1965" ht="12.75"/>
    <row r="1982" ht="12.75"/>
    <row r="1984" ht="12.75"/>
    <row r="2009" ht="12.75"/>
    <row r="2010" ht="12.75"/>
  </sheetData>
  <printOptions gridLines="1"/>
  <pageMargins left="0.2902777777777778" right="0.5" top="0.6395833333333334" bottom="0.5298611111111111" header="0.3298611111111111" footer="0.25972222222222224"/>
  <pageSetup horizontalDpi="300" verticalDpi="300" orientation="landscape"/>
  <headerFooter alignWithMargins="0">
    <oddHeader>&amp;C&amp;16USCAA Marathon Championship</oddHeader>
    <oddFooter>&amp;R&amp;P of &amp;N</oddFooter>
  </headerFooter>
  <rowBreaks count="8" manualBreakCount="8">
    <brk id="311" max="255" man="1"/>
    <brk id="381" max="255" man="1"/>
    <brk id="496" max="255" man="1"/>
    <brk id="576" max="255" man="1"/>
    <brk id="622" max="255" man="1"/>
    <brk id="704" max="255" man="1"/>
    <brk id="798" max="255" man="1"/>
    <brk id="929"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workbookViewId="0" topLeftCell="A1">
      <selection activeCell="A1" sqref="A1"/>
    </sheetView>
  </sheetViews>
  <sheetFormatPr defaultColWidth="9.140625" defaultRowHeight="12.75"/>
  <cols>
    <col min="1" max="1" width="54.140625" style="0" customWidth="1"/>
    <col min="2" max="2" width="22.28125" style="0" customWidth="1"/>
    <col min="3" max="3" width="47.421875" style="0" customWidth="1"/>
  </cols>
  <sheetData>
    <row r="1" spans="1:3" ht="15">
      <c r="A1" s="121" t="s">
        <v>1006</v>
      </c>
      <c r="B1" s="122" t="s">
        <v>1007</v>
      </c>
      <c r="C1" s="122" t="s">
        <v>1008</v>
      </c>
    </row>
    <row r="2" spans="1:3" ht="15">
      <c r="A2" s="123" t="s">
        <v>1009</v>
      </c>
      <c r="B2" s="124">
        <v>56</v>
      </c>
      <c r="C2" s="125">
        <f>B2/(B3+B2)</f>
        <v>0.7567567567567568</v>
      </c>
    </row>
    <row r="3" spans="1:3" ht="15">
      <c r="A3" s="123" t="s">
        <v>1010</v>
      </c>
      <c r="B3" s="124">
        <v>18</v>
      </c>
      <c r="C3" s="125">
        <f>B3/(B3+B2)</f>
        <v>0.24324324324324326</v>
      </c>
    </row>
    <row r="4" spans="1:3" ht="15">
      <c r="A4" s="126"/>
      <c r="B4" s="127"/>
      <c r="C4" s="128"/>
    </row>
    <row r="5" spans="1:3" ht="12.75">
      <c r="A5" s="56"/>
      <c r="B5" s="108"/>
      <c r="C5" s="108"/>
    </row>
    <row r="6" spans="1:3" ht="15">
      <c r="A6" s="121" t="s">
        <v>1011</v>
      </c>
      <c r="B6" s="122" t="s">
        <v>5</v>
      </c>
      <c r="C6" s="122" t="s">
        <v>1012</v>
      </c>
    </row>
    <row r="7" spans="1:3" ht="15">
      <c r="A7" s="123" t="s">
        <v>1013</v>
      </c>
      <c r="B7" s="124">
        <v>44</v>
      </c>
      <c r="C7" s="124" t="s">
        <v>1014</v>
      </c>
    </row>
    <row r="8" spans="1:3" ht="15">
      <c r="A8" s="123" t="s">
        <v>1015</v>
      </c>
      <c r="B8" s="124">
        <v>34</v>
      </c>
      <c r="C8" s="124" t="s">
        <v>1016</v>
      </c>
    </row>
    <row r="9" spans="1:3" ht="15">
      <c r="A9" s="123" t="s">
        <v>1017</v>
      </c>
      <c r="B9" s="124">
        <v>41</v>
      </c>
      <c r="C9" s="124" t="s">
        <v>1018</v>
      </c>
    </row>
    <row r="10" spans="1:3" ht="15">
      <c r="A10" s="129"/>
      <c r="B10" s="124"/>
      <c r="C10" s="124"/>
    </row>
    <row r="11" spans="1:3" ht="15">
      <c r="A11" s="123" t="s">
        <v>1019</v>
      </c>
      <c r="B11" s="124">
        <v>24</v>
      </c>
      <c r="C11" s="124" t="s">
        <v>1020</v>
      </c>
    </row>
    <row r="12" spans="1:3" ht="15">
      <c r="A12" s="123" t="s">
        <v>1021</v>
      </c>
      <c r="B12" s="124">
        <v>69</v>
      </c>
      <c r="C12" s="124" t="s">
        <v>1022</v>
      </c>
    </row>
    <row r="13" spans="1:3" ht="15">
      <c r="A13" s="126"/>
      <c r="B13" s="127"/>
      <c r="C13" s="127"/>
    </row>
    <row r="14" spans="1:3" ht="12.75">
      <c r="A14" s="56"/>
      <c r="B14" s="108"/>
      <c r="C14" s="108"/>
    </row>
    <row r="15" spans="1:3" ht="15">
      <c r="A15" s="121" t="s">
        <v>1023</v>
      </c>
      <c r="B15" s="122" t="s">
        <v>1007</v>
      </c>
      <c r="C15" s="122" t="s">
        <v>1008</v>
      </c>
    </row>
    <row r="16" spans="1:3" ht="15">
      <c r="A16" s="123" t="s">
        <v>1024</v>
      </c>
      <c r="B16" s="124">
        <f>18+20+3</f>
        <v>41</v>
      </c>
      <c r="C16" s="125">
        <f>B16/(B16+B17)</f>
        <v>0.5774647887323944</v>
      </c>
    </row>
    <row r="17" spans="1:3" ht="15">
      <c r="A17" s="123" t="s">
        <v>1025</v>
      </c>
      <c r="B17" s="124">
        <v>30</v>
      </c>
      <c r="C17" s="125">
        <f>B17/(B16+B17)</f>
        <v>0.4225352112676056</v>
      </c>
    </row>
    <row r="18" spans="1:3" ht="15">
      <c r="A18" s="123" t="s">
        <v>1026</v>
      </c>
      <c r="B18" s="124">
        <v>5</v>
      </c>
      <c r="C18" s="125">
        <f>B18/(B17+B18)</f>
        <v>0.14285714285714285</v>
      </c>
    </row>
    <row r="19" spans="1:3" ht="15">
      <c r="A19" s="126"/>
      <c r="B19" s="127"/>
      <c r="C19" s="128"/>
    </row>
    <row r="20" spans="1:3" ht="12.75">
      <c r="A20" s="56"/>
      <c r="B20" s="108"/>
      <c r="C20" s="108"/>
    </row>
    <row r="21" spans="1:3" ht="15">
      <c r="A21" s="121" t="s">
        <v>0</v>
      </c>
      <c r="B21" s="122" t="s">
        <v>1007</v>
      </c>
      <c r="C21" s="122" t="s">
        <v>1008</v>
      </c>
    </row>
    <row r="22" spans="1:3" ht="15">
      <c r="A22" s="130" t="s">
        <v>52</v>
      </c>
      <c r="B22" s="131">
        <v>26</v>
      </c>
      <c r="C22" s="125">
        <f>B22/B$30</f>
        <v>0.34210526315789475</v>
      </c>
    </row>
    <row r="23" spans="1:3" ht="15">
      <c r="A23" s="130" t="s">
        <v>13</v>
      </c>
      <c r="B23" s="131">
        <v>18</v>
      </c>
      <c r="C23" s="125">
        <f>B23/B$30</f>
        <v>0.23684210526315788</v>
      </c>
    </row>
    <row r="24" spans="1:3" ht="15">
      <c r="A24" s="130" t="s">
        <v>104</v>
      </c>
      <c r="B24" s="131">
        <v>15</v>
      </c>
      <c r="C24" s="125">
        <f>B24/B$30</f>
        <v>0.19736842105263158</v>
      </c>
    </row>
    <row r="25" spans="1:3" ht="15">
      <c r="A25" s="130" t="s">
        <v>143</v>
      </c>
      <c r="B25" s="131">
        <v>5</v>
      </c>
      <c r="C25" s="125">
        <f>B25/B$30</f>
        <v>0.06578947368421052</v>
      </c>
    </row>
    <row r="26" spans="1:3" ht="15">
      <c r="A26" s="130" t="s">
        <v>133</v>
      </c>
      <c r="B26" s="131">
        <v>5</v>
      </c>
      <c r="C26" s="125">
        <f>B26/B$30</f>
        <v>0.06578947368421052</v>
      </c>
    </row>
    <row r="27" spans="1:3" ht="15">
      <c r="A27" s="130" t="s">
        <v>423</v>
      </c>
      <c r="B27" s="131">
        <v>3</v>
      </c>
      <c r="C27" s="125">
        <f>B27/B$30</f>
        <v>0.039473684210526314</v>
      </c>
    </row>
    <row r="28" spans="1:3" ht="15">
      <c r="A28" s="130" t="s">
        <v>160</v>
      </c>
      <c r="B28" s="131">
        <v>3</v>
      </c>
      <c r="C28" s="125">
        <f>B28/B$30</f>
        <v>0.039473684210526314</v>
      </c>
    </row>
    <row r="29" spans="1:3" ht="15">
      <c r="A29" s="130" t="s">
        <v>166</v>
      </c>
      <c r="B29" s="131">
        <v>1</v>
      </c>
      <c r="C29" s="125">
        <f>B29/B$30</f>
        <v>0.013157894736842105</v>
      </c>
    </row>
    <row r="30" spans="1:3" ht="15">
      <c r="A30" s="132" t="s">
        <v>1027</v>
      </c>
      <c r="B30" s="133">
        <f>SUM(B22:B29)</f>
        <v>76</v>
      </c>
      <c r="C30" s="125">
        <f>B30/B$30</f>
        <v>1</v>
      </c>
    </row>
    <row r="31" spans="1:3" ht="15">
      <c r="A31" s="134"/>
      <c r="B31" s="135"/>
      <c r="C31" s="136"/>
    </row>
    <row r="32" spans="1:3" ht="15">
      <c r="A32" s="56"/>
      <c r="B32" s="108"/>
      <c r="C32" s="137"/>
    </row>
    <row r="33" spans="1:3" ht="15">
      <c r="A33" s="121" t="s">
        <v>1028</v>
      </c>
      <c r="B33" s="122" t="s">
        <v>1029</v>
      </c>
      <c r="C33" s="122" t="s">
        <v>1012</v>
      </c>
    </row>
    <row r="34" spans="1:3" ht="15">
      <c r="A34" s="123" t="s">
        <v>1030</v>
      </c>
      <c r="B34" s="138">
        <v>0.11493055555555555</v>
      </c>
      <c r="C34" s="124" t="s">
        <v>1031</v>
      </c>
    </row>
    <row r="35" spans="1:3" ht="15">
      <c r="A35" s="123" t="s">
        <v>1032</v>
      </c>
      <c r="B35" s="138">
        <v>0.12458333333333334</v>
      </c>
      <c r="C35" s="124" t="s">
        <v>1033</v>
      </c>
    </row>
    <row r="36" spans="1:3" ht="15">
      <c r="A36" s="123"/>
      <c r="B36" s="124"/>
      <c r="C36" s="124"/>
    </row>
    <row r="37" spans="1:3" ht="15">
      <c r="A37" s="123" t="s">
        <v>1034</v>
      </c>
      <c r="B37" s="139" t="s">
        <v>1035</v>
      </c>
      <c r="C37" s="124" t="s">
        <v>1036</v>
      </c>
    </row>
    <row r="38" spans="1:3" ht="15">
      <c r="A38" s="123" t="s">
        <v>1037</v>
      </c>
      <c r="B38" s="139" t="s">
        <v>1038</v>
      </c>
      <c r="C38" s="124" t="s">
        <v>1039</v>
      </c>
    </row>
    <row r="39" spans="1:3" ht="15">
      <c r="A39" s="123" t="s">
        <v>1040</v>
      </c>
      <c r="B39" s="139" t="s">
        <v>1041</v>
      </c>
      <c r="C39" s="124" t="s">
        <v>1042</v>
      </c>
    </row>
    <row r="40" spans="1:3" ht="15">
      <c r="A40" s="129"/>
      <c r="B40" s="140"/>
      <c r="C40" s="124"/>
    </row>
    <row r="41" spans="1:3" ht="15">
      <c r="A41" s="123" t="s">
        <v>1043</v>
      </c>
      <c r="B41" s="141" t="s">
        <v>1044</v>
      </c>
      <c r="C41" s="124" t="s">
        <v>1045</v>
      </c>
    </row>
    <row r="42" spans="1:3" ht="15">
      <c r="A42" s="123" t="s">
        <v>1046</v>
      </c>
      <c r="B42" s="141" t="s">
        <v>1047</v>
      </c>
      <c r="C42" s="124" t="s">
        <v>1048</v>
      </c>
    </row>
    <row r="43" spans="1:3" ht="15">
      <c r="A43" s="123"/>
      <c r="B43" s="124"/>
      <c r="C43" s="124"/>
    </row>
    <row r="44" spans="1:3" ht="15">
      <c r="A44" s="123" t="s">
        <v>1049</v>
      </c>
      <c r="B44" s="142">
        <v>0.6665</v>
      </c>
      <c r="C44" s="124" t="s">
        <v>1036</v>
      </c>
    </row>
    <row r="45" spans="1:3" ht="15">
      <c r="A45" s="123" t="s">
        <v>1050</v>
      </c>
      <c r="B45" s="142">
        <v>0.5847</v>
      </c>
      <c r="C45" s="124" t="s">
        <v>1039</v>
      </c>
    </row>
    <row r="46" spans="1:3" ht="15">
      <c r="A46" s="123" t="s">
        <v>1051</v>
      </c>
      <c r="B46" s="142">
        <v>0.6471</v>
      </c>
      <c r="C46" s="124" t="s">
        <v>1052</v>
      </c>
    </row>
  </sheetData>
  <printOptions/>
  <pageMargins left="0.4201388888888889" right="0.2798611111111111" top="0.8902777777777777" bottom="1" header="0.5" footer="0.5118055555555555"/>
  <pageSetup fitToHeight="1" fitToWidth="1" horizontalDpi="300" verticalDpi="300" orientation="portrait"/>
  <headerFooter alignWithMargins="0">
    <oddHeader>&amp;C&amp;18 2010 USCAA Marathon Championship</oddHeader>
  </headerFooter>
</worksheet>
</file>

<file path=xl/worksheets/sheet4.xml><?xml version="1.0" encoding="utf-8"?>
<worksheet xmlns="http://schemas.openxmlformats.org/spreadsheetml/2006/main" xmlns:r="http://schemas.openxmlformats.org/officeDocument/2006/relationships">
  <dimension ref="A1:M95"/>
  <sheetViews>
    <sheetView workbookViewId="0" topLeftCell="A1">
      <selection activeCell="A1" sqref="A1"/>
    </sheetView>
  </sheetViews>
  <sheetFormatPr defaultColWidth="9.140625" defaultRowHeight="12.75"/>
  <sheetData>
    <row r="1" spans="1:13" ht="12.75">
      <c r="A1" s="31" t="s">
        <v>5</v>
      </c>
      <c r="B1" s="32" t="s">
        <v>178</v>
      </c>
      <c r="C1" s="33" t="s">
        <v>179</v>
      </c>
      <c r="D1" s="34" t="s">
        <v>178</v>
      </c>
      <c r="E1" s="35" t="s">
        <v>178</v>
      </c>
      <c r="F1" s="35" t="s">
        <v>178</v>
      </c>
      <c r="G1" s="35" t="s">
        <v>178</v>
      </c>
      <c r="H1" s="35" t="s">
        <v>178</v>
      </c>
      <c r="I1" s="35" t="s">
        <v>179</v>
      </c>
      <c r="J1" s="35" t="s">
        <v>179</v>
      </c>
      <c r="K1" s="35" t="s">
        <v>179</v>
      </c>
      <c r="L1" s="35" t="s">
        <v>179</v>
      </c>
      <c r="M1" s="36" t="s">
        <v>179</v>
      </c>
    </row>
    <row r="2" spans="1:13" ht="12.75">
      <c r="A2" s="38" t="s">
        <v>180</v>
      </c>
      <c r="B2" s="39">
        <v>0.08674768518518518</v>
      </c>
      <c r="C2" s="40">
        <v>0.09403935185185186</v>
      </c>
      <c r="D2" s="41">
        <v>0.7</v>
      </c>
      <c r="E2" s="42">
        <v>0.75</v>
      </c>
      <c r="F2" s="42">
        <v>0.8</v>
      </c>
      <c r="G2" s="42">
        <v>0.85</v>
      </c>
      <c r="H2" s="42">
        <v>0.9</v>
      </c>
      <c r="I2" s="42">
        <v>0.7</v>
      </c>
      <c r="J2" s="42">
        <v>0.75</v>
      </c>
      <c r="K2" s="42">
        <v>0.8</v>
      </c>
      <c r="L2" s="42">
        <v>0.85</v>
      </c>
      <c r="M2" s="43">
        <v>0.9</v>
      </c>
    </row>
    <row r="3" spans="1:13" ht="12.75">
      <c r="A3" s="45">
        <v>8</v>
      </c>
      <c r="B3" s="46">
        <v>0.7324</v>
      </c>
      <c r="C3" s="47">
        <v>0.7311</v>
      </c>
      <c r="D3" s="48">
        <f aca="true" t="shared" si="0" ref="D3:D19">$B$2/$B3/D$2</f>
        <v>0.16920434810249116</v>
      </c>
      <c r="E3" s="48">
        <f aca="true" t="shared" si="1" ref="E3:H18">$B$2/$B3/E$2</f>
        <v>0.15792405822899175</v>
      </c>
      <c r="F3" s="48">
        <f t="shared" si="1"/>
        <v>0.14805380458967976</v>
      </c>
      <c r="G3" s="48">
        <f t="shared" si="1"/>
        <v>0.13934475726087509</v>
      </c>
      <c r="H3" s="48">
        <f t="shared" si="1"/>
        <v>0.13160338185749312</v>
      </c>
      <c r="I3" s="48">
        <f aca="true" t="shared" si="2" ref="I3:I19">$C$2/$C3/I$2</f>
        <v>0.1837531544479979</v>
      </c>
      <c r="J3" s="48">
        <f aca="true" t="shared" si="3" ref="J3:M18">$C$2/$C3/J$2</f>
        <v>0.1715029441514647</v>
      </c>
      <c r="K3" s="48">
        <f t="shared" si="3"/>
        <v>0.16078401014199814</v>
      </c>
      <c r="L3" s="48">
        <f t="shared" si="3"/>
        <v>0.15132612719246885</v>
      </c>
      <c r="M3" s="48">
        <f t="shared" si="3"/>
        <v>0.14291912012622057</v>
      </c>
    </row>
    <row r="4" spans="1:13" ht="12.75">
      <c r="A4" s="45">
        <v>9</v>
      </c>
      <c r="B4" s="46">
        <v>0.7651</v>
      </c>
      <c r="C4" s="47">
        <v>0.7654</v>
      </c>
      <c r="D4" s="48">
        <f t="shared" si="0"/>
        <v>0.16197263697590453</v>
      </c>
      <c r="E4" s="48">
        <f t="shared" si="1"/>
        <v>0.15117446117751088</v>
      </c>
      <c r="F4" s="48">
        <f t="shared" si="1"/>
        <v>0.14172605735391644</v>
      </c>
      <c r="G4" s="48">
        <f t="shared" si="1"/>
        <v>0.13338923045074488</v>
      </c>
      <c r="H4" s="48">
        <f t="shared" si="1"/>
        <v>0.12597871764792573</v>
      </c>
      <c r="I4" s="48">
        <f t="shared" si="2"/>
        <v>0.17551859317602725</v>
      </c>
      <c r="J4" s="48">
        <f t="shared" si="3"/>
        <v>0.16381735363095876</v>
      </c>
      <c r="K4" s="48">
        <f t="shared" si="3"/>
        <v>0.15357876902902381</v>
      </c>
      <c r="L4" s="48">
        <f t="shared" si="3"/>
        <v>0.14454472379202243</v>
      </c>
      <c r="M4" s="48">
        <f t="shared" si="3"/>
        <v>0.13651446135913228</v>
      </c>
    </row>
    <row r="5" spans="1:13" ht="12.75">
      <c r="A5" s="45">
        <v>10</v>
      </c>
      <c r="B5" s="46">
        <v>0.7956</v>
      </c>
      <c r="C5" s="47">
        <v>0.7975</v>
      </c>
      <c r="D5" s="48">
        <f t="shared" si="0"/>
        <v>0.15576327872079507</v>
      </c>
      <c r="E5" s="48">
        <f t="shared" si="1"/>
        <v>0.1453790601394087</v>
      </c>
      <c r="F5" s="48">
        <f t="shared" si="1"/>
        <v>0.13629286888069567</v>
      </c>
      <c r="G5" s="48">
        <f t="shared" si="1"/>
        <v>0.12827564129947827</v>
      </c>
      <c r="H5" s="48">
        <f t="shared" si="1"/>
        <v>0.12114921678284059</v>
      </c>
      <c r="I5" s="48">
        <f t="shared" si="2"/>
        <v>0.16845383224693572</v>
      </c>
      <c r="J5" s="48">
        <f t="shared" si="3"/>
        <v>0.15722357676380666</v>
      </c>
      <c r="K5" s="48">
        <f t="shared" si="3"/>
        <v>0.14739710321606875</v>
      </c>
      <c r="L5" s="48">
        <f t="shared" si="3"/>
        <v>0.1387266853798294</v>
      </c>
      <c r="M5" s="48">
        <f t="shared" si="3"/>
        <v>0.13101964730317223</v>
      </c>
    </row>
    <row r="6" spans="1:13" ht="12.75">
      <c r="A6" s="45">
        <v>11</v>
      </c>
      <c r="B6" s="46">
        <v>0.8239</v>
      </c>
      <c r="C6" s="47">
        <v>0.8274</v>
      </c>
      <c r="D6" s="48">
        <f t="shared" si="0"/>
        <v>0.15041299253582296</v>
      </c>
      <c r="E6" s="48">
        <f t="shared" si="1"/>
        <v>0.14038545970010144</v>
      </c>
      <c r="F6" s="48">
        <f t="shared" si="1"/>
        <v>0.13161136846884508</v>
      </c>
      <c r="G6" s="48">
        <f t="shared" si="1"/>
        <v>0.12386952326479539</v>
      </c>
      <c r="H6" s="48">
        <f t="shared" si="1"/>
        <v>0.11698788308341786</v>
      </c>
      <c r="I6" s="48">
        <f t="shared" si="2"/>
        <v>0.1623663659861388</v>
      </c>
      <c r="J6" s="48">
        <f t="shared" si="3"/>
        <v>0.15154194158706286</v>
      </c>
      <c r="K6" s="48">
        <f t="shared" si="3"/>
        <v>0.14207057023787142</v>
      </c>
      <c r="L6" s="48">
        <f t="shared" si="3"/>
        <v>0.13371347787093782</v>
      </c>
      <c r="M6" s="48">
        <f t="shared" si="3"/>
        <v>0.12628495132255238</v>
      </c>
    </row>
    <row r="7" spans="1:13" ht="12.75">
      <c r="A7" s="45">
        <v>12</v>
      </c>
      <c r="B7" s="46">
        <v>0.85</v>
      </c>
      <c r="C7" s="47">
        <v>0.8551</v>
      </c>
      <c r="D7" s="48">
        <f t="shared" si="0"/>
        <v>0.14579442888266417</v>
      </c>
      <c r="E7" s="48">
        <f t="shared" si="1"/>
        <v>0.13607480029048655</v>
      </c>
      <c r="F7" s="48">
        <f t="shared" si="1"/>
        <v>0.12757012527233114</v>
      </c>
      <c r="G7" s="48">
        <f t="shared" si="1"/>
        <v>0.12006600025631167</v>
      </c>
      <c r="H7" s="48">
        <f t="shared" si="1"/>
        <v>0.1133956669087388</v>
      </c>
      <c r="I7" s="48">
        <f t="shared" si="2"/>
        <v>0.15710669069925298</v>
      </c>
      <c r="J7" s="48">
        <f t="shared" si="3"/>
        <v>0.14663291131930278</v>
      </c>
      <c r="K7" s="48">
        <f t="shared" si="3"/>
        <v>0.13746835436184635</v>
      </c>
      <c r="L7" s="48">
        <f t="shared" si="3"/>
        <v>0.1293819805758554</v>
      </c>
      <c r="M7" s="48">
        <f t="shared" si="3"/>
        <v>0.12219409276608564</v>
      </c>
    </row>
    <row r="8" spans="1:13" ht="12.75">
      <c r="A8" s="45">
        <v>13</v>
      </c>
      <c r="B8" s="46">
        <v>0.8739</v>
      </c>
      <c r="C8" s="47">
        <v>0.8806</v>
      </c>
      <c r="D8" s="48">
        <f t="shared" si="0"/>
        <v>0.14180714561192875</v>
      </c>
      <c r="E8" s="48">
        <f t="shared" si="1"/>
        <v>0.13235333590446682</v>
      </c>
      <c r="F8" s="48">
        <f t="shared" si="1"/>
        <v>0.12408125241043765</v>
      </c>
      <c r="G8" s="48">
        <f t="shared" si="1"/>
        <v>0.11678235520982368</v>
      </c>
      <c r="H8" s="48">
        <f t="shared" si="1"/>
        <v>0.11029444658705569</v>
      </c>
      <c r="I8" s="48">
        <f t="shared" si="2"/>
        <v>0.15255726915390783</v>
      </c>
      <c r="J8" s="48">
        <f t="shared" si="3"/>
        <v>0.1423867845436473</v>
      </c>
      <c r="K8" s="48">
        <f t="shared" si="3"/>
        <v>0.13348761050966934</v>
      </c>
      <c r="L8" s="48">
        <f t="shared" si="3"/>
        <v>0.12563539812674762</v>
      </c>
      <c r="M8" s="48">
        <f t="shared" si="3"/>
        <v>0.11865565378637274</v>
      </c>
    </row>
    <row r="9" spans="1:13" ht="12.75">
      <c r="A9" s="45">
        <v>14</v>
      </c>
      <c r="B9" s="46">
        <v>0.8956</v>
      </c>
      <c r="C9" s="47">
        <v>0.9039</v>
      </c>
      <c r="D9" s="48">
        <f t="shared" si="0"/>
        <v>0.13837121990873666</v>
      </c>
      <c r="E9" s="48">
        <f t="shared" si="1"/>
        <v>0.12914647191482087</v>
      </c>
      <c r="F9" s="48">
        <f t="shared" si="1"/>
        <v>0.12107481742014456</v>
      </c>
      <c r="G9" s="48">
        <f t="shared" si="1"/>
        <v>0.11395276933660665</v>
      </c>
      <c r="H9" s="48">
        <f t="shared" si="1"/>
        <v>0.10762205992901738</v>
      </c>
      <c r="I9" s="48">
        <f t="shared" si="2"/>
        <v>0.14862477178551967</v>
      </c>
      <c r="J9" s="48">
        <f t="shared" si="3"/>
        <v>0.13871645366648502</v>
      </c>
      <c r="K9" s="48">
        <f t="shared" si="3"/>
        <v>0.1300466753123297</v>
      </c>
      <c r="L9" s="48">
        <f t="shared" si="3"/>
        <v>0.12239687088219266</v>
      </c>
      <c r="M9" s="48">
        <f t="shared" si="3"/>
        <v>0.11559704472207084</v>
      </c>
    </row>
    <row r="10" spans="1:13" ht="12.75">
      <c r="A10" s="45">
        <v>15</v>
      </c>
      <c r="B10" s="46">
        <v>0.9151</v>
      </c>
      <c r="C10" s="47">
        <v>0.925</v>
      </c>
      <c r="D10" s="48">
        <f t="shared" si="0"/>
        <v>0.1354226473065944</v>
      </c>
      <c r="E10" s="48">
        <f t="shared" si="1"/>
        <v>0.1263944708194881</v>
      </c>
      <c r="F10" s="48">
        <f t="shared" si="1"/>
        <v>0.1184948163932701</v>
      </c>
      <c r="G10" s="48">
        <f t="shared" si="1"/>
        <v>0.11152453307601892</v>
      </c>
      <c r="H10" s="48">
        <f t="shared" si="1"/>
        <v>0.10532872568290676</v>
      </c>
      <c r="I10" s="48">
        <f t="shared" si="2"/>
        <v>0.14523452023452024</v>
      </c>
      <c r="J10" s="48">
        <f t="shared" si="3"/>
        <v>0.13555221888555222</v>
      </c>
      <c r="K10" s="48">
        <f t="shared" si="3"/>
        <v>0.12708020520520522</v>
      </c>
      <c r="L10" s="48">
        <f t="shared" si="3"/>
        <v>0.11960489901666373</v>
      </c>
      <c r="M10" s="48">
        <f t="shared" si="3"/>
        <v>0.11296018240462685</v>
      </c>
    </row>
    <row r="11" spans="1:13" ht="12.75">
      <c r="A11" s="45">
        <v>16</v>
      </c>
      <c r="B11" s="46">
        <v>0.9324</v>
      </c>
      <c r="C11" s="47">
        <v>0.945</v>
      </c>
      <c r="D11" s="48">
        <f t="shared" si="0"/>
        <v>0.13290997914013786</v>
      </c>
      <c r="E11" s="48">
        <f t="shared" si="1"/>
        <v>0.12404931386412867</v>
      </c>
      <c r="F11" s="48">
        <f t="shared" si="1"/>
        <v>0.11629623174762062</v>
      </c>
      <c r="G11" s="48">
        <f t="shared" si="1"/>
        <v>0.10945527693893707</v>
      </c>
      <c r="H11" s="48">
        <f t="shared" si="1"/>
        <v>0.10337442822010723</v>
      </c>
      <c r="I11" s="48">
        <f t="shared" si="2"/>
        <v>0.1421607737745304</v>
      </c>
      <c r="J11" s="48">
        <f t="shared" si="3"/>
        <v>0.13268338885622838</v>
      </c>
      <c r="K11" s="48">
        <f t="shared" si="3"/>
        <v>0.1243906770527141</v>
      </c>
      <c r="L11" s="48">
        <f t="shared" si="3"/>
        <v>0.11707357840255446</v>
      </c>
      <c r="M11" s="48">
        <f t="shared" si="3"/>
        <v>0.11056949071352365</v>
      </c>
    </row>
    <row r="12" spans="1:13" ht="12.75">
      <c r="A12" s="45">
        <v>17</v>
      </c>
      <c r="B12" s="46">
        <v>0.9475</v>
      </c>
      <c r="C12" s="47">
        <v>0.965</v>
      </c>
      <c r="D12" s="48">
        <f t="shared" si="0"/>
        <v>0.13079183593695468</v>
      </c>
      <c r="E12" s="48">
        <f t="shared" si="1"/>
        <v>0.12207238020782435</v>
      </c>
      <c r="F12" s="48">
        <f t="shared" si="1"/>
        <v>0.11444285644483532</v>
      </c>
      <c r="G12" s="48">
        <f t="shared" si="1"/>
        <v>0.10771092371278619</v>
      </c>
      <c r="H12" s="48">
        <f t="shared" si="1"/>
        <v>0.10172698350652029</v>
      </c>
      <c r="I12" s="48">
        <f t="shared" si="2"/>
        <v>0.13921443649422927</v>
      </c>
      <c r="J12" s="48">
        <f t="shared" si="3"/>
        <v>0.12993347406128064</v>
      </c>
      <c r="K12" s="48">
        <f t="shared" si="3"/>
        <v>0.1218126319324506</v>
      </c>
      <c r="L12" s="48">
        <f t="shared" si="3"/>
        <v>0.11464718299524762</v>
      </c>
      <c r="M12" s="48">
        <f t="shared" si="3"/>
        <v>0.10827789505106719</v>
      </c>
    </row>
    <row r="13" spans="1:13" ht="12.75">
      <c r="A13" s="45">
        <v>18</v>
      </c>
      <c r="B13" s="46">
        <v>0.9615</v>
      </c>
      <c r="C13" s="47">
        <v>0.9821</v>
      </c>
      <c r="D13" s="48">
        <f t="shared" si="0"/>
        <v>0.1288874306295003</v>
      </c>
      <c r="E13" s="48">
        <f t="shared" si="1"/>
        <v>0.12029493525420028</v>
      </c>
      <c r="F13" s="48">
        <f t="shared" si="1"/>
        <v>0.11277650180081276</v>
      </c>
      <c r="G13" s="48">
        <f t="shared" si="1"/>
        <v>0.10614258993017672</v>
      </c>
      <c r="H13" s="48">
        <f t="shared" si="1"/>
        <v>0.10024577937850024</v>
      </c>
      <c r="I13" s="48">
        <f t="shared" si="2"/>
        <v>0.136790480823675</v>
      </c>
      <c r="J13" s="48">
        <f t="shared" si="3"/>
        <v>0.12767111543543</v>
      </c>
      <c r="K13" s="48">
        <f t="shared" si="3"/>
        <v>0.11969167072071563</v>
      </c>
      <c r="L13" s="48">
        <f t="shared" si="3"/>
        <v>0.11265098420773237</v>
      </c>
      <c r="M13" s="48">
        <f t="shared" si="3"/>
        <v>0.10639259619619167</v>
      </c>
    </row>
    <row r="14" spans="1:13" ht="12.75">
      <c r="A14" s="45">
        <v>19</v>
      </c>
      <c r="B14" s="46">
        <v>0.9755</v>
      </c>
      <c r="C14" s="47">
        <v>0.9936</v>
      </c>
      <c r="D14" s="48">
        <f t="shared" si="0"/>
        <v>0.12703768790391035</v>
      </c>
      <c r="E14" s="48">
        <f t="shared" si="1"/>
        <v>0.11856850871031632</v>
      </c>
      <c r="F14" s="48">
        <f t="shared" si="1"/>
        <v>0.11115797691592155</v>
      </c>
      <c r="G14" s="48">
        <f t="shared" si="1"/>
        <v>0.10461927239145558</v>
      </c>
      <c r="H14" s="48">
        <f t="shared" si="1"/>
        <v>0.09880709059193027</v>
      </c>
      <c r="I14" s="48">
        <f t="shared" si="2"/>
        <v>0.1352072576659936</v>
      </c>
      <c r="J14" s="48">
        <f t="shared" si="3"/>
        <v>0.12619344048826067</v>
      </c>
      <c r="K14" s="48">
        <f t="shared" si="3"/>
        <v>0.11830635045774439</v>
      </c>
      <c r="L14" s="48">
        <f t="shared" si="3"/>
        <v>0.11134715337199472</v>
      </c>
      <c r="M14" s="48">
        <f t="shared" si="3"/>
        <v>0.1051612004068839</v>
      </c>
    </row>
    <row r="15" spans="1:13" ht="12.75">
      <c r="A15" s="45">
        <v>20</v>
      </c>
      <c r="B15" s="46">
        <v>0.9875</v>
      </c>
      <c r="C15" s="47">
        <v>0.9993</v>
      </c>
      <c r="D15" s="48">
        <f t="shared" si="0"/>
        <v>0.125493938785078</v>
      </c>
      <c r="E15" s="48">
        <f t="shared" si="1"/>
        <v>0.11712767619940613</v>
      </c>
      <c r="F15" s="48">
        <f t="shared" si="1"/>
        <v>0.10980719643694324</v>
      </c>
      <c r="G15" s="48">
        <f t="shared" si="1"/>
        <v>0.1033479495877113</v>
      </c>
      <c r="H15" s="48">
        <f t="shared" si="1"/>
        <v>0.09760639683283845</v>
      </c>
      <c r="I15" s="48">
        <f t="shared" si="2"/>
        <v>0.13443603644244095</v>
      </c>
      <c r="J15" s="48">
        <f t="shared" si="3"/>
        <v>0.1254736340129449</v>
      </c>
      <c r="K15" s="48">
        <f t="shared" si="3"/>
        <v>0.11763153188713582</v>
      </c>
      <c r="L15" s="48">
        <f t="shared" si="3"/>
        <v>0.11071203001142196</v>
      </c>
      <c r="M15" s="48">
        <f t="shared" si="3"/>
        <v>0.10456136167745407</v>
      </c>
    </row>
    <row r="16" spans="1:13" ht="12.75">
      <c r="A16" s="45">
        <v>21</v>
      </c>
      <c r="B16" s="46">
        <v>0.9955</v>
      </c>
      <c r="C16" s="47">
        <v>1</v>
      </c>
      <c r="D16" s="48">
        <f t="shared" si="0"/>
        <v>0.12448544907108443</v>
      </c>
      <c r="E16" s="48">
        <f t="shared" si="1"/>
        <v>0.11618641913301213</v>
      </c>
      <c r="F16" s="48">
        <f t="shared" si="1"/>
        <v>0.10892476793719887</v>
      </c>
      <c r="G16" s="48">
        <f t="shared" si="1"/>
        <v>0.1025174286467754</v>
      </c>
      <c r="H16" s="48">
        <f t="shared" si="1"/>
        <v>0.09682201594417676</v>
      </c>
      <c r="I16" s="48">
        <f t="shared" si="2"/>
        <v>0.13434193121693125</v>
      </c>
      <c r="J16" s="48">
        <f t="shared" si="3"/>
        <v>0.1253858024691358</v>
      </c>
      <c r="K16" s="48">
        <f t="shared" si="3"/>
        <v>0.11754918981481483</v>
      </c>
      <c r="L16" s="48">
        <f t="shared" si="3"/>
        <v>0.11063453159041396</v>
      </c>
      <c r="M16" s="48">
        <f t="shared" si="3"/>
        <v>0.10448816872427984</v>
      </c>
    </row>
    <row r="17" spans="1:13" ht="12.75">
      <c r="A17" s="45">
        <v>22</v>
      </c>
      <c r="B17" s="46">
        <v>0.9995</v>
      </c>
      <c r="C17" s="47">
        <v>1</v>
      </c>
      <c r="D17" s="48">
        <f t="shared" si="0"/>
        <v>0.12398725817935422</v>
      </c>
      <c r="E17" s="48">
        <f t="shared" si="1"/>
        <v>0.11572144096739727</v>
      </c>
      <c r="F17" s="48">
        <f t="shared" si="1"/>
        <v>0.10848885090693493</v>
      </c>
      <c r="G17" s="48">
        <f t="shared" si="1"/>
        <v>0.10210715379476229</v>
      </c>
      <c r="H17" s="48">
        <f t="shared" si="1"/>
        <v>0.09643453413949772</v>
      </c>
      <c r="I17" s="48">
        <f t="shared" si="2"/>
        <v>0.13434193121693125</v>
      </c>
      <c r="J17" s="48">
        <f t="shared" si="3"/>
        <v>0.1253858024691358</v>
      </c>
      <c r="K17" s="48">
        <f t="shared" si="3"/>
        <v>0.11754918981481483</v>
      </c>
      <c r="L17" s="48">
        <f t="shared" si="3"/>
        <v>0.11063453159041396</v>
      </c>
      <c r="M17" s="48">
        <f t="shared" si="3"/>
        <v>0.10448816872427984</v>
      </c>
    </row>
    <row r="18" spans="1:13" ht="12.75">
      <c r="A18" s="45">
        <v>23</v>
      </c>
      <c r="B18" s="46">
        <v>1</v>
      </c>
      <c r="C18" s="47">
        <v>1</v>
      </c>
      <c r="D18" s="48">
        <f t="shared" si="0"/>
        <v>0.12392526455026455</v>
      </c>
      <c r="E18" s="48">
        <f t="shared" si="1"/>
        <v>0.11566358024691357</v>
      </c>
      <c r="F18" s="48">
        <f t="shared" si="1"/>
        <v>0.10843460648148147</v>
      </c>
      <c r="G18" s="48">
        <f t="shared" si="1"/>
        <v>0.10205610021786492</v>
      </c>
      <c r="H18" s="48">
        <f t="shared" si="1"/>
        <v>0.09638631687242798</v>
      </c>
      <c r="I18" s="48">
        <f t="shared" si="2"/>
        <v>0.13434193121693125</v>
      </c>
      <c r="J18" s="48">
        <f t="shared" si="3"/>
        <v>0.1253858024691358</v>
      </c>
      <c r="K18" s="48">
        <f t="shared" si="3"/>
        <v>0.11754918981481483</v>
      </c>
      <c r="L18" s="48">
        <f t="shared" si="3"/>
        <v>0.11063453159041396</v>
      </c>
      <c r="M18" s="48">
        <f t="shared" si="3"/>
        <v>0.10448816872427984</v>
      </c>
    </row>
    <row r="19" spans="1:13" ht="12.75">
      <c r="A19" s="45">
        <v>24</v>
      </c>
      <c r="B19" s="46">
        <v>1</v>
      </c>
      <c r="C19" s="47">
        <v>1</v>
      </c>
      <c r="D19" s="48">
        <f t="shared" si="0"/>
        <v>0.12392526455026455</v>
      </c>
      <c r="E19" s="48">
        <f>$B$2/$B19/E$2</f>
        <v>0.11566358024691357</v>
      </c>
      <c r="F19" s="48">
        <f>$B$2/$B19/F$2</f>
        <v>0.10843460648148147</v>
      </c>
      <c r="G19" s="48">
        <f>$B$2/$B19/G$2</f>
        <v>0.10205610021786492</v>
      </c>
      <c r="H19" s="48">
        <f>$B$2/$B19/H$2</f>
        <v>0.09638631687242798</v>
      </c>
      <c r="I19" s="48">
        <f t="shared" si="2"/>
        <v>0.13434193121693125</v>
      </c>
      <c r="J19" s="48">
        <f>$C$2/$C19/J$2</f>
        <v>0.1253858024691358</v>
      </c>
      <c r="K19" s="48">
        <f>$C$2/$C19/K$2</f>
        <v>0.11754918981481483</v>
      </c>
      <c r="L19" s="48">
        <f>$C$2/$C19/L$2</f>
        <v>0.11063453159041396</v>
      </c>
      <c r="M19" s="48">
        <f>$C$2/$C19/M$2</f>
        <v>0.10448816872427984</v>
      </c>
    </row>
    <row r="20" spans="1:13" ht="12.75">
      <c r="A20" s="45">
        <v>25</v>
      </c>
      <c r="B20" s="46">
        <v>1</v>
      </c>
      <c r="C20" s="47">
        <v>1</v>
      </c>
      <c r="D20" s="48">
        <f aca="true" t="shared" si="4" ref="D20:H35">$B$2/$B20/D$2</f>
        <v>0.12392526455026455</v>
      </c>
      <c r="E20" s="48">
        <f t="shared" si="4"/>
        <v>0.11566358024691357</v>
      </c>
      <c r="F20" s="48">
        <f t="shared" si="4"/>
        <v>0.10843460648148147</v>
      </c>
      <c r="G20" s="48">
        <f t="shared" si="4"/>
        <v>0.10205610021786492</v>
      </c>
      <c r="H20" s="48">
        <f t="shared" si="4"/>
        <v>0.09638631687242798</v>
      </c>
      <c r="I20" s="48">
        <f aca="true" t="shared" si="5" ref="I20:M35">$C$2/$C20/I$2</f>
        <v>0.13434193121693125</v>
      </c>
      <c r="J20" s="48">
        <f t="shared" si="5"/>
        <v>0.1253858024691358</v>
      </c>
      <c r="K20" s="48">
        <f t="shared" si="5"/>
        <v>0.11754918981481483</v>
      </c>
      <c r="L20" s="48">
        <f t="shared" si="5"/>
        <v>0.11063453159041396</v>
      </c>
      <c r="M20" s="48">
        <f t="shared" si="5"/>
        <v>0.10448816872427984</v>
      </c>
    </row>
    <row r="21" spans="1:13" ht="12.75">
      <c r="A21" s="45">
        <v>26</v>
      </c>
      <c r="B21" s="46">
        <v>1</v>
      </c>
      <c r="C21" s="47">
        <v>1</v>
      </c>
      <c r="D21" s="48">
        <f t="shared" si="4"/>
        <v>0.12392526455026455</v>
      </c>
      <c r="E21" s="48">
        <f t="shared" si="4"/>
        <v>0.11566358024691357</v>
      </c>
      <c r="F21" s="48">
        <f t="shared" si="4"/>
        <v>0.10843460648148147</v>
      </c>
      <c r="G21" s="48">
        <f t="shared" si="4"/>
        <v>0.10205610021786492</v>
      </c>
      <c r="H21" s="48">
        <f t="shared" si="4"/>
        <v>0.09638631687242798</v>
      </c>
      <c r="I21" s="48">
        <f t="shared" si="5"/>
        <v>0.13434193121693125</v>
      </c>
      <c r="J21" s="48">
        <f t="shared" si="5"/>
        <v>0.1253858024691358</v>
      </c>
      <c r="K21" s="48">
        <f t="shared" si="5"/>
        <v>0.11754918981481483</v>
      </c>
      <c r="L21" s="48">
        <f t="shared" si="5"/>
        <v>0.11063453159041396</v>
      </c>
      <c r="M21" s="48">
        <f t="shared" si="5"/>
        <v>0.10448816872427984</v>
      </c>
    </row>
    <row r="22" spans="1:13" ht="12.75">
      <c r="A22" s="45">
        <v>27</v>
      </c>
      <c r="B22" s="46">
        <v>1</v>
      </c>
      <c r="C22" s="47">
        <v>1</v>
      </c>
      <c r="D22" s="48">
        <f t="shared" si="4"/>
        <v>0.12392526455026455</v>
      </c>
      <c r="E22" s="48">
        <f t="shared" si="4"/>
        <v>0.11566358024691357</v>
      </c>
      <c r="F22" s="48">
        <f t="shared" si="4"/>
        <v>0.10843460648148147</v>
      </c>
      <c r="G22" s="48">
        <f t="shared" si="4"/>
        <v>0.10205610021786492</v>
      </c>
      <c r="H22" s="48">
        <f t="shared" si="4"/>
        <v>0.09638631687242798</v>
      </c>
      <c r="I22" s="48">
        <f t="shared" si="5"/>
        <v>0.13434193121693125</v>
      </c>
      <c r="J22" s="48">
        <f t="shared" si="5"/>
        <v>0.1253858024691358</v>
      </c>
      <c r="K22" s="48">
        <f t="shared" si="5"/>
        <v>0.11754918981481483</v>
      </c>
      <c r="L22" s="48">
        <f t="shared" si="5"/>
        <v>0.11063453159041396</v>
      </c>
      <c r="M22" s="48">
        <f t="shared" si="5"/>
        <v>0.10448816872427984</v>
      </c>
    </row>
    <row r="23" spans="1:13" ht="12.75">
      <c r="A23" s="45">
        <v>28</v>
      </c>
      <c r="B23" s="46">
        <v>1</v>
      </c>
      <c r="C23" s="47">
        <v>1</v>
      </c>
      <c r="D23" s="48">
        <f t="shared" si="4"/>
        <v>0.12392526455026455</v>
      </c>
      <c r="E23" s="48">
        <f t="shared" si="4"/>
        <v>0.11566358024691357</v>
      </c>
      <c r="F23" s="48">
        <f t="shared" si="4"/>
        <v>0.10843460648148147</v>
      </c>
      <c r="G23" s="48">
        <f t="shared" si="4"/>
        <v>0.10205610021786492</v>
      </c>
      <c r="H23" s="48">
        <f t="shared" si="4"/>
        <v>0.09638631687242798</v>
      </c>
      <c r="I23" s="48">
        <f t="shared" si="5"/>
        <v>0.13434193121693125</v>
      </c>
      <c r="J23" s="48">
        <f t="shared" si="5"/>
        <v>0.1253858024691358</v>
      </c>
      <c r="K23" s="48">
        <f t="shared" si="5"/>
        <v>0.11754918981481483</v>
      </c>
      <c r="L23" s="48">
        <f t="shared" si="5"/>
        <v>0.11063453159041396</v>
      </c>
      <c r="M23" s="48">
        <f t="shared" si="5"/>
        <v>0.10448816872427984</v>
      </c>
    </row>
    <row r="24" spans="1:13" ht="12.75">
      <c r="A24" s="45">
        <v>29</v>
      </c>
      <c r="B24" s="46">
        <v>1</v>
      </c>
      <c r="C24" s="47">
        <v>1</v>
      </c>
      <c r="D24" s="48">
        <f t="shared" si="4"/>
        <v>0.12392526455026455</v>
      </c>
      <c r="E24" s="48">
        <f t="shared" si="4"/>
        <v>0.11566358024691357</v>
      </c>
      <c r="F24" s="48">
        <f t="shared" si="4"/>
        <v>0.10843460648148147</v>
      </c>
      <c r="G24" s="48">
        <f t="shared" si="4"/>
        <v>0.10205610021786492</v>
      </c>
      <c r="H24" s="48">
        <f t="shared" si="4"/>
        <v>0.09638631687242798</v>
      </c>
      <c r="I24" s="48">
        <f t="shared" si="5"/>
        <v>0.13434193121693125</v>
      </c>
      <c r="J24" s="48">
        <f t="shared" si="5"/>
        <v>0.1253858024691358</v>
      </c>
      <c r="K24" s="48">
        <f t="shared" si="5"/>
        <v>0.11754918981481483</v>
      </c>
      <c r="L24" s="48">
        <f t="shared" si="5"/>
        <v>0.11063453159041396</v>
      </c>
      <c r="M24" s="48">
        <f t="shared" si="5"/>
        <v>0.10448816872427984</v>
      </c>
    </row>
    <row r="25" spans="1:13" ht="12.75">
      <c r="A25" s="45">
        <v>30</v>
      </c>
      <c r="B25" s="46">
        <v>1</v>
      </c>
      <c r="C25" s="47">
        <v>0.9996</v>
      </c>
      <c r="D25" s="48">
        <f t="shared" si="4"/>
        <v>0.12392526455026455</v>
      </c>
      <c r="E25" s="48">
        <f t="shared" si="4"/>
        <v>0.11566358024691357</v>
      </c>
      <c r="F25" s="48">
        <f t="shared" si="4"/>
        <v>0.10843460648148147</v>
      </c>
      <c r="G25" s="48">
        <f t="shared" si="4"/>
        <v>0.10205610021786492</v>
      </c>
      <c r="H25" s="48">
        <f t="shared" si="4"/>
        <v>0.09638631687242798</v>
      </c>
      <c r="I25" s="48">
        <f t="shared" si="5"/>
        <v>0.13439568949272832</v>
      </c>
      <c r="J25" s="48">
        <f t="shared" si="5"/>
        <v>0.12543597685987976</v>
      </c>
      <c r="K25" s="48">
        <f t="shared" si="5"/>
        <v>0.11759622830613728</v>
      </c>
      <c r="L25" s="48">
        <f t="shared" si="5"/>
        <v>0.11067880311165862</v>
      </c>
      <c r="M25" s="48">
        <f t="shared" si="5"/>
        <v>0.10452998071656647</v>
      </c>
    </row>
    <row r="26" spans="1:13" ht="12.75">
      <c r="A26" s="45">
        <v>31</v>
      </c>
      <c r="B26" s="46">
        <v>1</v>
      </c>
      <c r="C26" s="47">
        <v>0.9984</v>
      </c>
      <c r="D26" s="48">
        <f t="shared" si="4"/>
        <v>0.12392526455026455</v>
      </c>
      <c r="E26" s="48">
        <f t="shared" si="4"/>
        <v>0.11566358024691357</v>
      </c>
      <c r="F26" s="48">
        <f t="shared" si="4"/>
        <v>0.10843460648148147</v>
      </c>
      <c r="G26" s="48">
        <f t="shared" si="4"/>
        <v>0.10205610021786492</v>
      </c>
      <c r="H26" s="48">
        <f t="shared" si="4"/>
        <v>0.09638631687242798</v>
      </c>
      <c r="I26" s="48">
        <f t="shared" si="5"/>
        <v>0.13455722277336865</v>
      </c>
      <c r="J26" s="48">
        <f t="shared" si="5"/>
        <v>0.12558674125514405</v>
      </c>
      <c r="K26" s="48">
        <f t="shared" si="5"/>
        <v>0.11773756992669755</v>
      </c>
      <c r="L26" s="48">
        <f t="shared" si="5"/>
        <v>0.11081183051924476</v>
      </c>
      <c r="M26" s="48">
        <f t="shared" si="5"/>
        <v>0.10465561771262004</v>
      </c>
    </row>
    <row r="27" spans="1:13" ht="12.75">
      <c r="A27" s="45">
        <v>32</v>
      </c>
      <c r="B27" s="46">
        <v>1</v>
      </c>
      <c r="C27" s="47">
        <v>0.9965</v>
      </c>
      <c r="D27" s="48">
        <f t="shared" si="4"/>
        <v>0.12392526455026455</v>
      </c>
      <c r="E27" s="48">
        <f t="shared" si="4"/>
        <v>0.11566358024691357</v>
      </c>
      <c r="F27" s="48">
        <f t="shared" si="4"/>
        <v>0.10843460648148147</v>
      </c>
      <c r="G27" s="48">
        <f t="shared" si="4"/>
        <v>0.10205610021786492</v>
      </c>
      <c r="H27" s="48">
        <f t="shared" si="4"/>
        <v>0.09638631687242798</v>
      </c>
      <c r="I27" s="48">
        <f t="shared" si="5"/>
        <v>0.1348137794449887</v>
      </c>
      <c r="J27" s="48">
        <f t="shared" si="5"/>
        <v>0.12582619414865612</v>
      </c>
      <c r="K27" s="48">
        <f t="shared" si="5"/>
        <v>0.1179620570143651</v>
      </c>
      <c r="L27" s="48">
        <f t="shared" si="5"/>
        <v>0.11102311248410833</v>
      </c>
      <c r="M27" s="48">
        <f t="shared" si="5"/>
        <v>0.10485516179054676</v>
      </c>
    </row>
    <row r="28" spans="1:13" ht="12.75">
      <c r="A28" s="45">
        <v>33</v>
      </c>
      <c r="B28" s="46">
        <v>1</v>
      </c>
      <c r="C28" s="47">
        <v>0.9937</v>
      </c>
      <c r="D28" s="48">
        <f t="shared" si="4"/>
        <v>0.12392526455026455</v>
      </c>
      <c r="E28" s="48">
        <f t="shared" si="4"/>
        <v>0.11566358024691357</v>
      </c>
      <c r="F28" s="48">
        <f t="shared" si="4"/>
        <v>0.10843460648148147</v>
      </c>
      <c r="G28" s="48">
        <f t="shared" si="4"/>
        <v>0.10205610021786492</v>
      </c>
      <c r="H28" s="48">
        <f t="shared" si="4"/>
        <v>0.09638631687242798</v>
      </c>
      <c r="I28" s="48">
        <f t="shared" si="5"/>
        <v>0.1351936512196148</v>
      </c>
      <c r="J28" s="48">
        <f t="shared" si="5"/>
        <v>0.12618074113830716</v>
      </c>
      <c r="K28" s="48">
        <f t="shared" si="5"/>
        <v>0.11829444481716295</v>
      </c>
      <c r="L28" s="48">
        <f t="shared" si="5"/>
        <v>0.11133594806321219</v>
      </c>
      <c r="M28" s="48">
        <f t="shared" si="5"/>
        <v>0.10515061761525596</v>
      </c>
    </row>
    <row r="29" spans="1:13" ht="12.75">
      <c r="A29" s="45">
        <v>34</v>
      </c>
      <c r="B29" s="46">
        <v>1</v>
      </c>
      <c r="C29" s="47">
        <v>0.9902</v>
      </c>
      <c r="D29" s="48">
        <f t="shared" si="4"/>
        <v>0.12392526455026455</v>
      </c>
      <c r="E29" s="48">
        <f t="shared" si="4"/>
        <v>0.11566358024691357</v>
      </c>
      <c r="F29" s="48">
        <f t="shared" si="4"/>
        <v>0.10843460648148147</v>
      </c>
      <c r="G29" s="48">
        <f t="shared" si="4"/>
        <v>0.10205610021786492</v>
      </c>
      <c r="H29" s="48">
        <f t="shared" si="4"/>
        <v>0.09638631687242798</v>
      </c>
      <c r="I29" s="48">
        <f t="shared" si="5"/>
        <v>0.135671512034873</v>
      </c>
      <c r="J29" s="48">
        <f t="shared" si="5"/>
        <v>0.12662674456588144</v>
      </c>
      <c r="K29" s="48">
        <f t="shared" si="5"/>
        <v>0.11871257303051386</v>
      </c>
      <c r="L29" s="48">
        <f t="shared" si="5"/>
        <v>0.11172948049930716</v>
      </c>
      <c r="M29" s="48">
        <f t="shared" si="5"/>
        <v>0.10552228713823454</v>
      </c>
    </row>
    <row r="30" spans="1:13" ht="12.75">
      <c r="A30" s="45">
        <v>35</v>
      </c>
      <c r="B30" s="46">
        <v>1</v>
      </c>
      <c r="C30" s="47">
        <v>0.9859</v>
      </c>
      <c r="D30" s="48">
        <f t="shared" si="4"/>
        <v>0.12392526455026455</v>
      </c>
      <c r="E30" s="48">
        <f t="shared" si="4"/>
        <v>0.11566358024691357</v>
      </c>
      <c r="F30" s="48">
        <f t="shared" si="4"/>
        <v>0.10843460648148147</v>
      </c>
      <c r="G30" s="48">
        <f t="shared" si="4"/>
        <v>0.10205610021786492</v>
      </c>
      <c r="H30" s="48">
        <f t="shared" si="4"/>
        <v>0.09638631687242798</v>
      </c>
      <c r="I30" s="48">
        <f t="shared" si="5"/>
        <v>0.13626324294241934</v>
      </c>
      <c r="J30" s="48">
        <f t="shared" si="5"/>
        <v>0.12717902674625806</v>
      </c>
      <c r="K30" s="48">
        <f t="shared" si="5"/>
        <v>0.11923033757461692</v>
      </c>
      <c r="L30" s="48">
        <f t="shared" si="5"/>
        <v>0.11221678830552181</v>
      </c>
      <c r="M30" s="48">
        <f t="shared" si="5"/>
        <v>0.10598252228854838</v>
      </c>
    </row>
    <row r="31" spans="1:13" ht="12.75">
      <c r="A31" s="45">
        <v>36</v>
      </c>
      <c r="B31" s="46">
        <v>0.999</v>
      </c>
      <c r="C31" s="47">
        <v>0.9808</v>
      </c>
      <c r="D31" s="48">
        <f t="shared" si="4"/>
        <v>0.12404931386412867</v>
      </c>
      <c r="E31" s="48">
        <f t="shared" si="4"/>
        <v>0.11577935960652008</v>
      </c>
      <c r="F31" s="48">
        <f t="shared" si="4"/>
        <v>0.10854314963111257</v>
      </c>
      <c r="G31" s="48">
        <f t="shared" si="4"/>
        <v>0.10215825847634125</v>
      </c>
      <c r="H31" s="48">
        <f t="shared" si="4"/>
        <v>0.09648279967210006</v>
      </c>
      <c r="I31" s="48">
        <f t="shared" si="5"/>
        <v>0.13697178957680592</v>
      </c>
      <c r="J31" s="48">
        <f t="shared" si="5"/>
        <v>0.12784033693835217</v>
      </c>
      <c r="K31" s="48">
        <f t="shared" si="5"/>
        <v>0.11985031587970515</v>
      </c>
      <c r="L31" s="48">
        <f t="shared" si="5"/>
        <v>0.11280029729854604</v>
      </c>
      <c r="M31" s="48">
        <f t="shared" si="5"/>
        <v>0.10653361411529347</v>
      </c>
    </row>
    <row r="32" spans="1:13" ht="12.75">
      <c r="A32" s="45">
        <v>37</v>
      </c>
      <c r="B32" s="46">
        <v>0.996</v>
      </c>
      <c r="C32" s="47">
        <v>0.9749</v>
      </c>
      <c r="D32" s="48">
        <f t="shared" si="4"/>
        <v>0.12442295637576763</v>
      </c>
      <c r="E32" s="48">
        <f t="shared" si="4"/>
        <v>0.1161280926173831</v>
      </c>
      <c r="F32" s="48">
        <f t="shared" si="4"/>
        <v>0.10887008682879666</v>
      </c>
      <c r="G32" s="48">
        <f t="shared" si="4"/>
        <v>0.10246596407416157</v>
      </c>
      <c r="H32" s="48">
        <f t="shared" si="4"/>
        <v>0.09677341051448592</v>
      </c>
      <c r="I32" s="48">
        <f t="shared" si="5"/>
        <v>0.1378007295280862</v>
      </c>
      <c r="J32" s="48">
        <f t="shared" si="5"/>
        <v>0.1286140142262138</v>
      </c>
      <c r="K32" s="48">
        <f t="shared" si="5"/>
        <v>0.12057563833707542</v>
      </c>
      <c r="L32" s="48">
        <f t="shared" si="5"/>
        <v>0.11348295372901217</v>
      </c>
      <c r="M32" s="48">
        <f t="shared" si="5"/>
        <v>0.10717834518851149</v>
      </c>
    </row>
    <row r="33" spans="1:13" ht="12.75">
      <c r="A33" s="45">
        <v>38</v>
      </c>
      <c r="B33" s="46">
        <v>0.991</v>
      </c>
      <c r="C33" s="47">
        <v>0.9682</v>
      </c>
      <c r="D33" s="48">
        <f t="shared" si="4"/>
        <v>0.12505072103962114</v>
      </c>
      <c r="E33" s="48">
        <f t="shared" si="4"/>
        <v>0.11671400630364638</v>
      </c>
      <c r="F33" s="48">
        <f t="shared" si="4"/>
        <v>0.10941938090966848</v>
      </c>
      <c r="G33" s="48">
        <f t="shared" si="4"/>
        <v>0.10298294673851152</v>
      </c>
      <c r="H33" s="48">
        <f t="shared" si="4"/>
        <v>0.09726167191970532</v>
      </c>
      <c r="I33" s="48">
        <f t="shared" si="5"/>
        <v>0.13875431854671683</v>
      </c>
      <c r="J33" s="48">
        <f t="shared" si="5"/>
        <v>0.12950403064360236</v>
      </c>
      <c r="K33" s="48">
        <f t="shared" si="5"/>
        <v>0.12141002872837721</v>
      </c>
      <c r="L33" s="48">
        <f t="shared" si="5"/>
        <v>0.11426826233259033</v>
      </c>
      <c r="M33" s="48">
        <f t="shared" si="5"/>
        <v>0.1079200255363353</v>
      </c>
    </row>
    <row r="34" spans="1:13" ht="12.75">
      <c r="A34" s="45">
        <v>39</v>
      </c>
      <c r="B34" s="46">
        <v>0.984</v>
      </c>
      <c r="C34" s="47">
        <v>0.9608</v>
      </c>
      <c r="D34" s="48">
        <f t="shared" si="4"/>
        <v>0.12594030950230137</v>
      </c>
      <c r="E34" s="48">
        <f t="shared" si="4"/>
        <v>0.11754428886881461</v>
      </c>
      <c r="F34" s="48">
        <f t="shared" si="4"/>
        <v>0.11019777081451369</v>
      </c>
      <c r="G34" s="48">
        <f t="shared" si="4"/>
        <v>0.10371554900189525</v>
      </c>
      <c r="H34" s="48">
        <f t="shared" si="4"/>
        <v>0.0979535740573455</v>
      </c>
      <c r="I34" s="48">
        <f t="shared" si="5"/>
        <v>0.13982299252386682</v>
      </c>
      <c r="J34" s="48">
        <f t="shared" si="5"/>
        <v>0.13050145968894236</v>
      </c>
      <c r="K34" s="48">
        <f t="shared" si="5"/>
        <v>0.12234511845838345</v>
      </c>
      <c r="L34" s="48">
        <f t="shared" si="5"/>
        <v>0.11514834678436091</v>
      </c>
      <c r="M34" s="48">
        <f t="shared" si="5"/>
        <v>0.10875121640745196</v>
      </c>
    </row>
    <row r="35" spans="1:13" ht="12.75">
      <c r="A35" s="45">
        <v>40</v>
      </c>
      <c r="B35" s="46">
        <v>0.9759</v>
      </c>
      <c r="C35" s="47">
        <v>0.9526</v>
      </c>
      <c r="D35" s="48">
        <f t="shared" si="4"/>
        <v>0.1269856179426832</v>
      </c>
      <c r="E35" s="48">
        <f t="shared" si="4"/>
        <v>0.11851991007983766</v>
      </c>
      <c r="F35" s="48">
        <f t="shared" si="4"/>
        <v>0.1111124156998478</v>
      </c>
      <c r="G35" s="48">
        <f t="shared" si="4"/>
        <v>0.10457639124691559</v>
      </c>
      <c r="H35" s="48">
        <f t="shared" si="4"/>
        <v>0.09876659173319804</v>
      </c>
      <c r="I35" s="48">
        <f t="shared" si="5"/>
        <v>0.1410265916616956</v>
      </c>
      <c r="J35" s="48">
        <f t="shared" si="5"/>
        <v>0.13162481888424923</v>
      </c>
      <c r="K35" s="48">
        <f t="shared" si="5"/>
        <v>0.12339826770398364</v>
      </c>
      <c r="L35" s="48">
        <f t="shared" si="5"/>
        <v>0.11613954607433756</v>
      </c>
      <c r="M35" s="48">
        <f t="shared" si="5"/>
        <v>0.10968734907020769</v>
      </c>
    </row>
    <row r="36" spans="1:13" ht="12.75">
      <c r="A36" s="45">
        <v>41</v>
      </c>
      <c r="B36" s="46">
        <v>0.9679</v>
      </c>
      <c r="C36" s="47">
        <v>0.9435</v>
      </c>
      <c r="D36" s="48">
        <f aca="true" t="shared" si="6" ref="D36:H51">$B$2/$B36/D$2</f>
        <v>0.12803519428687318</v>
      </c>
      <c r="E36" s="48">
        <f t="shared" si="6"/>
        <v>0.11949951466774829</v>
      </c>
      <c r="F36" s="48">
        <f t="shared" si="6"/>
        <v>0.11203079500101402</v>
      </c>
      <c r="G36" s="48">
        <f t="shared" si="6"/>
        <v>0.1054407482362485</v>
      </c>
      <c r="H36" s="48">
        <f t="shared" si="6"/>
        <v>0.09958292888979024</v>
      </c>
      <c r="I36" s="48">
        <f aca="true" t="shared" si="7" ref="I36:M51">$C$2/$C36/I$2</f>
        <v>0.1423867845436473</v>
      </c>
      <c r="J36" s="48">
        <f t="shared" si="7"/>
        <v>0.1328943322407375</v>
      </c>
      <c r="K36" s="48">
        <f t="shared" si="7"/>
        <v>0.12458843647569139</v>
      </c>
      <c r="L36" s="48">
        <f t="shared" si="7"/>
        <v>0.11725970491829779</v>
      </c>
      <c r="M36" s="48">
        <f t="shared" si="7"/>
        <v>0.11074527686728124</v>
      </c>
    </row>
    <row r="37" spans="1:13" ht="12.75">
      <c r="A37" s="45">
        <v>42</v>
      </c>
      <c r="B37" s="46">
        <v>0.9599</v>
      </c>
      <c r="C37" s="47">
        <v>0.9337</v>
      </c>
      <c r="D37" s="48">
        <f t="shared" si="6"/>
        <v>0.12910226539250397</v>
      </c>
      <c r="E37" s="48">
        <f t="shared" si="6"/>
        <v>0.12049544769967035</v>
      </c>
      <c r="F37" s="48">
        <f t="shared" si="6"/>
        <v>0.11296448221844095</v>
      </c>
      <c r="G37" s="48">
        <f t="shared" si="6"/>
        <v>0.10631951267617973</v>
      </c>
      <c r="H37" s="48">
        <f t="shared" si="6"/>
        <v>0.10041287308305863</v>
      </c>
      <c r="I37" s="48">
        <f t="shared" si="7"/>
        <v>0.14388125866652163</v>
      </c>
      <c r="J37" s="48">
        <f t="shared" si="7"/>
        <v>0.13428917475542018</v>
      </c>
      <c r="K37" s="48">
        <f t="shared" si="7"/>
        <v>0.12589610133320642</v>
      </c>
      <c r="L37" s="48">
        <f t="shared" si="7"/>
        <v>0.11849044831360604</v>
      </c>
      <c r="M37" s="48">
        <f t="shared" si="7"/>
        <v>0.11190764562951681</v>
      </c>
    </row>
    <row r="38" spans="1:13" ht="12.75">
      <c r="A38" s="45">
        <v>43</v>
      </c>
      <c r="B38" s="46">
        <v>0.9519</v>
      </c>
      <c r="C38" s="47">
        <v>0.9232</v>
      </c>
      <c r="D38" s="48">
        <f t="shared" si="6"/>
        <v>0.1301872723503147</v>
      </c>
      <c r="E38" s="48">
        <f t="shared" si="6"/>
        <v>0.12150812086029371</v>
      </c>
      <c r="F38" s="48">
        <f t="shared" si="6"/>
        <v>0.11391386330652534</v>
      </c>
      <c r="G38" s="48">
        <f t="shared" si="6"/>
        <v>0.1072130478179062</v>
      </c>
      <c r="H38" s="48">
        <f t="shared" si="6"/>
        <v>0.10125676738357808</v>
      </c>
      <c r="I38" s="48">
        <f t="shared" si="7"/>
        <v>0.14551768979303645</v>
      </c>
      <c r="J38" s="48">
        <f t="shared" si="7"/>
        <v>0.13581651047350066</v>
      </c>
      <c r="K38" s="48">
        <f t="shared" si="7"/>
        <v>0.12732797856890687</v>
      </c>
      <c r="L38" s="48">
        <f t="shared" si="7"/>
        <v>0.11983809747661824</v>
      </c>
      <c r="M38" s="48">
        <f t="shared" si="7"/>
        <v>0.11318042539458388</v>
      </c>
    </row>
    <row r="39" spans="1:13" ht="12.75">
      <c r="A39" s="45">
        <v>44</v>
      </c>
      <c r="B39" s="46">
        <v>0.9439</v>
      </c>
      <c r="C39" s="47">
        <v>0.9123</v>
      </c>
      <c r="D39" s="48">
        <f t="shared" si="6"/>
        <v>0.13129067120485705</v>
      </c>
      <c r="E39" s="48">
        <f t="shared" si="6"/>
        <v>0.1225379597911999</v>
      </c>
      <c r="F39" s="48">
        <f t="shared" si="6"/>
        <v>0.1148793373042499</v>
      </c>
      <c r="G39" s="48">
        <f t="shared" si="6"/>
        <v>0.10812172922752931</v>
      </c>
      <c r="H39" s="48">
        <f t="shared" si="6"/>
        <v>0.10211496649266658</v>
      </c>
      <c r="I39" s="48">
        <f t="shared" si="7"/>
        <v>0.1472563095658569</v>
      </c>
      <c r="J39" s="48">
        <f t="shared" si="7"/>
        <v>0.1374392222614664</v>
      </c>
      <c r="K39" s="48">
        <f t="shared" si="7"/>
        <v>0.12884927087012477</v>
      </c>
      <c r="L39" s="48">
        <f t="shared" si="7"/>
        <v>0.12126990199541154</v>
      </c>
      <c r="M39" s="48">
        <f t="shared" si="7"/>
        <v>0.11453268521788867</v>
      </c>
    </row>
    <row r="40" spans="1:13" ht="12.75">
      <c r="A40" s="45">
        <v>45</v>
      </c>
      <c r="B40" s="46">
        <v>0.9358</v>
      </c>
      <c r="C40" s="47">
        <v>0.9014</v>
      </c>
      <c r="D40" s="48">
        <f t="shared" si="6"/>
        <v>0.13242708329799588</v>
      </c>
      <c r="E40" s="48">
        <f t="shared" si="6"/>
        <v>0.12359861107812949</v>
      </c>
      <c r="F40" s="48">
        <f t="shared" si="6"/>
        <v>0.11587369788574639</v>
      </c>
      <c r="G40" s="48">
        <f t="shared" si="6"/>
        <v>0.10905759801011426</v>
      </c>
      <c r="H40" s="48">
        <f t="shared" si="6"/>
        <v>0.10299884256510791</v>
      </c>
      <c r="I40" s="48">
        <f t="shared" si="7"/>
        <v>0.149036977165444</v>
      </c>
      <c r="J40" s="48">
        <f t="shared" si="7"/>
        <v>0.13910117868774774</v>
      </c>
      <c r="K40" s="48">
        <f t="shared" si="7"/>
        <v>0.1304073550197635</v>
      </c>
      <c r="L40" s="48">
        <f t="shared" si="7"/>
        <v>0.12273633413624802</v>
      </c>
      <c r="M40" s="48">
        <f t="shared" si="7"/>
        <v>0.11591764890645645</v>
      </c>
    </row>
    <row r="41" spans="1:13" ht="12.75">
      <c r="A41" s="45">
        <v>46</v>
      </c>
      <c r="B41" s="46">
        <v>0.9278</v>
      </c>
      <c r="C41" s="47">
        <v>0.8905</v>
      </c>
      <c r="D41" s="48">
        <f t="shared" si="6"/>
        <v>0.13356894217532286</v>
      </c>
      <c r="E41" s="48">
        <f t="shared" si="6"/>
        <v>0.12466434603030134</v>
      </c>
      <c r="F41" s="48">
        <f t="shared" si="6"/>
        <v>0.1168728244034075</v>
      </c>
      <c r="G41" s="48">
        <f t="shared" si="6"/>
        <v>0.10999795237967765</v>
      </c>
      <c r="H41" s="48">
        <f t="shared" si="6"/>
        <v>0.10388695502525111</v>
      </c>
      <c r="I41" s="48">
        <f t="shared" si="7"/>
        <v>0.15086123662766002</v>
      </c>
      <c r="J41" s="48">
        <f t="shared" si="7"/>
        <v>0.14080382085248266</v>
      </c>
      <c r="K41" s="48">
        <f t="shared" si="7"/>
        <v>0.13200358204920248</v>
      </c>
      <c r="L41" s="48">
        <f t="shared" si="7"/>
        <v>0.12423866545807294</v>
      </c>
      <c r="M41" s="48">
        <f t="shared" si="7"/>
        <v>0.11733651737706888</v>
      </c>
    </row>
    <row r="42" spans="1:13" ht="12.75">
      <c r="A42" s="45">
        <v>47</v>
      </c>
      <c r="B42" s="46">
        <v>0.9198</v>
      </c>
      <c r="C42" s="47">
        <v>0.8796</v>
      </c>
      <c r="D42" s="48">
        <f t="shared" si="6"/>
        <v>0.13473066378589318</v>
      </c>
      <c r="E42" s="48">
        <f t="shared" si="6"/>
        <v>0.1257486195335003</v>
      </c>
      <c r="F42" s="48">
        <f t="shared" si="6"/>
        <v>0.11788933081265653</v>
      </c>
      <c r="G42" s="48">
        <f t="shared" si="6"/>
        <v>0.11095466429426498</v>
      </c>
      <c r="H42" s="48">
        <f t="shared" si="6"/>
        <v>0.10479051627791691</v>
      </c>
      <c r="I42" s="48">
        <f t="shared" si="7"/>
        <v>0.15273070852311418</v>
      </c>
      <c r="J42" s="48">
        <f t="shared" si="7"/>
        <v>0.1425486612882399</v>
      </c>
      <c r="K42" s="48">
        <f t="shared" si="7"/>
        <v>0.1336393699577249</v>
      </c>
      <c r="L42" s="48">
        <f t="shared" si="7"/>
        <v>0.12577823054844697</v>
      </c>
      <c r="M42" s="48">
        <f t="shared" si="7"/>
        <v>0.11879055107353324</v>
      </c>
    </row>
    <row r="43" spans="1:13" ht="12.75">
      <c r="A43" s="45">
        <v>48</v>
      </c>
      <c r="B43" s="46">
        <v>0.9118</v>
      </c>
      <c r="C43" s="47">
        <v>0.8687</v>
      </c>
      <c r="D43" s="48">
        <f t="shared" si="6"/>
        <v>0.13591277094786636</v>
      </c>
      <c r="E43" s="48">
        <f t="shared" si="6"/>
        <v>0.12685191955134192</v>
      </c>
      <c r="F43" s="48">
        <f t="shared" si="6"/>
        <v>0.11892367457938303</v>
      </c>
      <c r="G43" s="48">
        <f t="shared" si="6"/>
        <v>0.11192816431000757</v>
      </c>
      <c r="H43" s="48">
        <f t="shared" si="6"/>
        <v>0.1057099329594516</v>
      </c>
      <c r="I43" s="48">
        <f t="shared" si="7"/>
        <v>0.15464709475875588</v>
      </c>
      <c r="J43" s="48">
        <f t="shared" si="7"/>
        <v>0.14433728844150548</v>
      </c>
      <c r="K43" s="48">
        <f t="shared" si="7"/>
        <v>0.13531620791391136</v>
      </c>
      <c r="L43" s="48">
        <f t="shared" si="7"/>
        <v>0.12735643097779895</v>
      </c>
      <c r="M43" s="48">
        <f t="shared" si="7"/>
        <v>0.12028107370125456</v>
      </c>
    </row>
    <row r="44" spans="1:13" ht="12.75">
      <c r="A44" s="45">
        <v>49</v>
      </c>
      <c r="B44" s="46">
        <v>0.9038</v>
      </c>
      <c r="C44" s="47">
        <v>0.8578</v>
      </c>
      <c r="D44" s="48">
        <f t="shared" si="6"/>
        <v>0.13711580499033474</v>
      </c>
      <c r="E44" s="48">
        <f t="shared" si="6"/>
        <v>0.12797475132431244</v>
      </c>
      <c r="F44" s="48">
        <f t="shared" si="6"/>
        <v>0.1199763293665429</v>
      </c>
      <c r="G44" s="48">
        <f t="shared" si="6"/>
        <v>0.1129188982273345</v>
      </c>
      <c r="H44" s="48">
        <f t="shared" si="6"/>
        <v>0.10664562610359368</v>
      </c>
      <c r="I44" s="48">
        <f t="shared" si="7"/>
        <v>0.1566121837455482</v>
      </c>
      <c r="J44" s="48">
        <f t="shared" si="7"/>
        <v>0.14617137149584497</v>
      </c>
      <c r="K44" s="48">
        <f t="shared" si="7"/>
        <v>0.13703566077735466</v>
      </c>
      <c r="L44" s="48">
        <f t="shared" si="7"/>
        <v>0.12897473955515734</v>
      </c>
      <c r="M44" s="48">
        <f t="shared" si="7"/>
        <v>0.12180947624653747</v>
      </c>
    </row>
    <row r="45" spans="1:13" ht="12.75">
      <c r="A45" s="45">
        <v>50</v>
      </c>
      <c r="B45" s="46">
        <v>0.8957</v>
      </c>
      <c r="C45" s="47">
        <v>0.8469</v>
      </c>
      <c r="D45" s="48">
        <f t="shared" si="6"/>
        <v>0.1383557715197773</v>
      </c>
      <c r="E45" s="48">
        <f t="shared" si="6"/>
        <v>0.12913205341845882</v>
      </c>
      <c r="F45" s="48">
        <f t="shared" si="6"/>
        <v>0.12106130007980513</v>
      </c>
      <c r="G45" s="48">
        <f t="shared" si="6"/>
        <v>0.11394004713393424</v>
      </c>
      <c r="H45" s="48">
        <f t="shared" si="6"/>
        <v>0.10761004451538234</v>
      </c>
      <c r="I45" s="48">
        <f t="shared" si="7"/>
        <v>0.15862785596520396</v>
      </c>
      <c r="J45" s="48">
        <f t="shared" si="7"/>
        <v>0.1480526655675237</v>
      </c>
      <c r="K45" s="48">
        <f t="shared" si="7"/>
        <v>0.13879937396955344</v>
      </c>
      <c r="L45" s="48">
        <f t="shared" si="7"/>
        <v>0.1306347049125209</v>
      </c>
      <c r="M45" s="48">
        <f t="shared" si="7"/>
        <v>0.12337722130626974</v>
      </c>
    </row>
    <row r="46" spans="1:13" ht="12.75">
      <c r="A46" s="45">
        <v>51</v>
      </c>
      <c r="B46" s="46">
        <v>0.8877</v>
      </c>
      <c r="C46" s="47">
        <v>0.836</v>
      </c>
      <c r="D46" s="48">
        <f t="shared" si="6"/>
        <v>0.13960264115158785</v>
      </c>
      <c r="E46" s="48">
        <f t="shared" si="6"/>
        <v>0.13029579840814867</v>
      </c>
      <c r="F46" s="48">
        <f t="shared" si="6"/>
        <v>0.12215231100763936</v>
      </c>
      <c r="G46" s="48">
        <f t="shared" si="6"/>
        <v>0.11496688094836648</v>
      </c>
      <c r="H46" s="48">
        <f t="shared" si="6"/>
        <v>0.10857983200679056</v>
      </c>
      <c r="I46" s="48">
        <f t="shared" si="7"/>
        <v>0.1606960899724058</v>
      </c>
      <c r="J46" s="48">
        <f t="shared" si="7"/>
        <v>0.14998301730757874</v>
      </c>
      <c r="K46" s="48">
        <f t="shared" si="7"/>
        <v>0.14060907872585507</v>
      </c>
      <c r="L46" s="48">
        <f t="shared" si="7"/>
        <v>0.1323379564478636</v>
      </c>
      <c r="M46" s="48">
        <f t="shared" si="7"/>
        <v>0.1249858477563156</v>
      </c>
    </row>
    <row r="47" spans="1:13" ht="12.75">
      <c r="A47" s="45">
        <v>52</v>
      </c>
      <c r="B47" s="46">
        <v>0.8797</v>
      </c>
      <c r="C47" s="47">
        <v>0.8251</v>
      </c>
      <c r="D47" s="48">
        <f t="shared" si="6"/>
        <v>0.14087218887150682</v>
      </c>
      <c r="E47" s="48">
        <f t="shared" si="6"/>
        <v>0.13148070961340635</v>
      </c>
      <c r="F47" s="48">
        <f t="shared" si="6"/>
        <v>0.12326316526256845</v>
      </c>
      <c r="G47" s="48">
        <f t="shared" si="6"/>
        <v>0.11601239083535855</v>
      </c>
      <c r="H47" s="48">
        <f t="shared" si="6"/>
        <v>0.10956725801117195</v>
      </c>
      <c r="I47" s="48">
        <f t="shared" si="7"/>
        <v>0.16281896887278058</v>
      </c>
      <c r="J47" s="48">
        <f t="shared" si="7"/>
        <v>0.15196437094792853</v>
      </c>
      <c r="K47" s="48">
        <f t="shared" si="7"/>
        <v>0.14246659776368298</v>
      </c>
      <c r="L47" s="48">
        <f t="shared" si="7"/>
        <v>0.13408620965993695</v>
      </c>
      <c r="M47" s="48">
        <f t="shared" si="7"/>
        <v>0.12663697578994043</v>
      </c>
    </row>
    <row r="48" spans="1:13" ht="12.75">
      <c r="A48" s="45">
        <v>53</v>
      </c>
      <c r="B48" s="46">
        <v>0.8717</v>
      </c>
      <c r="C48" s="47">
        <v>0.8142</v>
      </c>
      <c r="D48" s="48">
        <f t="shared" si="6"/>
        <v>0.14216503906190725</v>
      </c>
      <c r="E48" s="48">
        <f t="shared" si="6"/>
        <v>0.13268736979111342</v>
      </c>
      <c r="F48" s="48">
        <f t="shared" si="6"/>
        <v>0.12439440917916882</v>
      </c>
      <c r="G48" s="48">
        <f t="shared" si="6"/>
        <v>0.1170770909921589</v>
      </c>
      <c r="H48" s="48">
        <f t="shared" si="6"/>
        <v>0.11057280815926118</v>
      </c>
      <c r="I48" s="48">
        <f t="shared" si="7"/>
        <v>0.16499868732121253</v>
      </c>
      <c r="J48" s="48">
        <f t="shared" si="7"/>
        <v>0.15399877483313168</v>
      </c>
      <c r="K48" s="48">
        <f t="shared" si="7"/>
        <v>0.14437385140606093</v>
      </c>
      <c r="L48" s="48">
        <f t="shared" si="7"/>
        <v>0.13588127191158678</v>
      </c>
      <c r="M48" s="48">
        <f t="shared" si="7"/>
        <v>0.12833231236094306</v>
      </c>
    </row>
    <row r="49" spans="1:13" ht="12.75">
      <c r="A49" s="45">
        <v>54</v>
      </c>
      <c r="B49" s="46">
        <v>0.8637</v>
      </c>
      <c r="C49" s="47">
        <v>0.8033</v>
      </c>
      <c r="D49" s="48">
        <f t="shared" si="6"/>
        <v>0.1434818392384677</v>
      </c>
      <c r="E49" s="48">
        <f t="shared" si="6"/>
        <v>0.1339163832892365</v>
      </c>
      <c r="F49" s="48">
        <f t="shared" si="6"/>
        <v>0.12554660933365921</v>
      </c>
      <c r="G49" s="48">
        <f t="shared" si="6"/>
        <v>0.11816151466697339</v>
      </c>
      <c r="H49" s="48">
        <f t="shared" si="6"/>
        <v>0.11159698607436375</v>
      </c>
      <c r="I49" s="48">
        <f t="shared" si="7"/>
        <v>0.16723755908991814</v>
      </c>
      <c r="J49" s="48">
        <f t="shared" si="7"/>
        <v>0.15608838848392356</v>
      </c>
      <c r="K49" s="48">
        <f t="shared" si="7"/>
        <v>0.14633286420367833</v>
      </c>
      <c r="L49" s="48">
        <f t="shared" si="7"/>
        <v>0.13772504866228552</v>
      </c>
      <c r="M49" s="48">
        <f t="shared" si="7"/>
        <v>0.13007365706993632</v>
      </c>
    </row>
    <row r="50" spans="1:13" ht="12.75">
      <c r="A50" s="45">
        <v>55</v>
      </c>
      <c r="B50" s="46">
        <v>0.8556</v>
      </c>
      <c r="C50" s="47">
        <v>0.7924</v>
      </c>
      <c r="D50" s="48">
        <f t="shared" si="6"/>
        <v>0.1448401876464055</v>
      </c>
      <c r="E50" s="48">
        <f t="shared" si="6"/>
        <v>0.13518417513664513</v>
      </c>
      <c r="F50" s="48">
        <f t="shared" si="6"/>
        <v>0.1267351641906048</v>
      </c>
      <c r="G50" s="48">
        <f t="shared" si="6"/>
        <v>0.11928015453233393</v>
      </c>
      <c r="H50" s="48">
        <f t="shared" si="6"/>
        <v>0.1126534792805376</v>
      </c>
      <c r="I50" s="48">
        <f t="shared" si="7"/>
        <v>0.16953802526114492</v>
      </c>
      <c r="J50" s="48">
        <f t="shared" si="7"/>
        <v>0.15823549024373526</v>
      </c>
      <c r="K50" s="48">
        <f t="shared" si="7"/>
        <v>0.14834577210350178</v>
      </c>
      <c r="L50" s="48">
        <f t="shared" si="7"/>
        <v>0.1396195502150605</v>
      </c>
      <c r="M50" s="48">
        <f t="shared" si="7"/>
        <v>0.13186290853644603</v>
      </c>
    </row>
    <row r="51" spans="1:13" ht="12.75">
      <c r="A51" s="45">
        <v>56</v>
      </c>
      <c r="B51" s="46">
        <v>0.8476</v>
      </c>
      <c r="C51" s="47">
        <v>0.7815</v>
      </c>
      <c r="D51" s="48">
        <f t="shared" si="6"/>
        <v>0.14620724935142113</v>
      </c>
      <c r="E51" s="48">
        <f t="shared" si="6"/>
        <v>0.13646009939465972</v>
      </c>
      <c r="F51" s="48">
        <f t="shared" si="6"/>
        <v>0.12793134318249347</v>
      </c>
      <c r="G51" s="48">
        <f t="shared" si="6"/>
        <v>0.12040597005411152</v>
      </c>
      <c r="H51" s="48">
        <f t="shared" si="6"/>
        <v>0.11371674949554976</v>
      </c>
      <c r="I51" s="48">
        <f t="shared" si="7"/>
        <v>0.17190266310547825</v>
      </c>
      <c r="J51" s="48">
        <f t="shared" si="7"/>
        <v>0.160442485565113</v>
      </c>
      <c r="K51" s="48">
        <f t="shared" si="7"/>
        <v>0.15041483021729343</v>
      </c>
      <c r="L51" s="48">
        <f t="shared" si="7"/>
        <v>0.1415668990280409</v>
      </c>
      <c r="M51" s="48">
        <f t="shared" si="7"/>
        <v>0.13370207130426084</v>
      </c>
    </row>
    <row r="52" spans="1:13" ht="12.75">
      <c r="A52" s="45">
        <v>57</v>
      </c>
      <c r="B52" s="46">
        <v>0.8396</v>
      </c>
      <c r="C52" s="47">
        <v>0.7706</v>
      </c>
      <c r="D52" s="48">
        <f aca="true" t="shared" si="8" ref="D52:H67">$B$2/$B52/D$2</f>
        <v>0.14760036273256855</v>
      </c>
      <c r="E52" s="48">
        <f t="shared" si="8"/>
        <v>0.1377603385503973</v>
      </c>
      <c r="F52" s="48">
        <f t="shared" si="8"/>
        <v>0.12915031739099747</v>
      </c>
      <c r="G52" s="48">
        <f t="shared" si="8"/>
        <v>0.12155323989740939</v>
      </c>
      <c r="H52" s="48">
        <f t="shared" si="8"/>
        <v>0.11480028212533108</v>
      </c>
      <c r="I52" s="48">
        <f aca="true" t="shared" si="9" ref="I52:M67">$C$2/$C52/I$2</f>
        <v>0.17433419571364034</v>
      </c>
      <c r="J52" s="48">
        <f t="shared" si="9"/>
        <v>0.16271191599939763</v>
      </c>
      <c r="K52" s="48">
        <f t="shared" si="9"/>
        <v>0.1525424212494353</v>
      </c>
      <c r="L52" s="48">
        <f t="shared" si="9"/>
        <v>0.14356933764652732</v>
      </c>
      <c r="M52" s="48">
        <f t="shared" si="9"/>
        <v>0.13559326333283137</v>
      </c>
    </row>
    <row r="53" spans="1:13" ht="12.75">
      <c r="A53" s="45">
        <v>58</v>
      </c>
      <c r="B53" s="46">
        <v>0.8316</v>
      </c>
      <c r="C53" s="47">
        <v>0.7597</v>
      </c>
      <c r="D53" s="48">
        <f t="shared" si="8"/>
        <v>0.14902027964197276</v>
      </c>
      <c r="E53" s="48">
        <f t="shared" si="8"/>
        <v>0.13908559433250792</v>
      </c>
      <c r="F53" s="48">
        <f t="shared" si="8"/>
        <v>0.13039274468672615</v>
      </c>
      <c r="G53" s="48">
        <f t="shared" si="8"/>
        <v>0.12272258323456581</v>
      </c>
      <c r="H53" s="48">
        <f t="shared" si="8"/>
        <v>0.11590466194375659</v>
      </c>
      <c r="I53" s="48">
        <f t="shared" si="9"/>
        <v>0.17683550245745852</v>
      </c>
      <c r="J53" s="48">
        <f t="shared" si="9"/>
        <v>0.1650464689602946</v>
      </c>
      <c r="K53" s="48">
        <f t="shared" si="9"/>
        <v>0.1547310646502762</v>
      </c>
      <c r="L53" s="48">
        <f t="shared" si="9"/>
        <v>0.145629237317907</v>
      </c>
      <c r="M53" s="48">
        <f t="shared" si="9"/>
        <v>0.13753872413357884</v>
      </c>
    </row>
    <row r="54" spans="1:13" ht="12.75">
      <c r="A54" s="45">
        <v>59</v>
      </c>
      <c r="B54" s="46">
        <v>0.8236</v>
      </c>
      <c r="C54" s="47">
        <v>0.7488</v>
      </c>
      <c r="D54" s="48">
        <f t="shared" si="8"/>
        <v>0.15046778114408033</v>
      </c>
      <c r="E54" s="48">
        <f t="shared" si="8"/>
        <v>0.14043659573447495</v>
      </c>
      <c r="F54" s="48">
        <f t="shared" si="8"/>
        <v>0.13165930850107027</v>
      </c>
      <c r="G54" s="48">
        <f t="shared" si="8"/>
        <v>0.12391464329512497</v>
      </c>
      <c r="H54" s="48">
        <f t="shared" si="8"/>
        <v>0.1170304964453958</v>
      </c>
      <c r="I54" s="48">
        <f t="shared" si="9"/>
        <v>0.1794096303644915</v>
      </c>
      <c r="J54" s="48">
        <f t="shared" si="9"/>
        <v>0.16744898834019206</v>
      </c>
      <c r="K54" s="48">
        <f t="shared" si="9"/>
        <v>0.15698342656893005</v>
      </c>
      <c r="L54" s="48">
        <f t="shared" si="9"/>
        <v>0.147749107358993</v>
      </c>
      <c r="M54" s="48">
        <f t="shared" si="9"/>
        <v>0.1395408236168267</v>
      </c>
    </row>
    <row r="55" spans="1:13" ht="12.75">
      <c r="A55" s="45">
        <v>60</v>
      </c>
      <c r="B55" s="46">
        <v>0.8155</v>
      </c>
      <c r="C55" s="47">
        <v>0.7377</v>
      </c>
      <c r="D55" s="48">
        <f t="shared" si="8"/>
        <v>0.15196231091387435</v>
      </c>
      <c r="E55" s="48">
        <f t="shared" si="8"/>
        <v>0.14183149018628274</v>
      </c>
      <c r="F55" s="48">
        <f t="shared" si="8"/>
        <v>0.13296702204964006</v>
      </c>
      <c r="G55" s="48">
        <f t="shared" si="8"/>
        <v>0.1251454325173083</v>
      </c>
      <c r="H55" s="48">
        <f t="shared" si="8"/>
        <v>0.11819290848856895</v>
      </c>
      <c r="I55" s="48">
        <f t="shared" si="9"/>
        <v>0.1821091652662752</v>
      </c>
      <c r="J55" s="48">
        <f t="shared" si="9"/>
        <v>0.16996855424852353</v>
      </c>
      <c r="K55" s="48">
        <f t="shared" si="9"/>
        <v>0.1593455196079908</v>
      </c>
      <c r="L55" s="48">
        <f t="shared" si="9"/>
        <v>0.14997225374869724</v>
      </c>
      <c r="M55" s="48">
        <f t="shared" si="9"/>
        <v>0.1416404618737696</v>
      </c>
    </row>
    <row r="56" spans="1:13" ht="12.75">
      <c r="A56" s="45">
        <v>61</v>
      </c>
      <c r="B56" s="46">
        <v>0.8075</v>
      </c>
      <c r="C56" s="47">
        <v>0.7265</v>
      </c>
      <c r="D56" s="48">
        <f t="shared" si="8"/>
        <v>0.1534678198764886</v>
      </c>
      <c r="E56" s="48">
        <f t="shared" si="8"/>
        <v>0.1432366318847227</v>
      </c>
      <c r="F56" s="48">
        <f t="shared" si="8"/>
        <v>0.13428434239192752</v>
      </c>
      <c r="G56" s="48">
        <f t="shared" si="8"/>
        <v>0.1263852634276965</v>
      </c>
      <c r="H56" s="48">
        <f t="shared" si="8"/>
        <v>0.11936385990393557</v>
      </c>
      <c r="I56" s="48">
        <f t="shared" si="9"/>
        <v>0.18491662934195627</v>
      </c>
      <c r="J56" s="48">
        <f t="shared" si="9"/>
        <v>0.1725888540524925</v>
      </c>
      <c r="K56" s="48">
        <f t="shared" si="9"/>
        <v>0.16180205067421172</v>
      </c>
      <c r="L56" s="48">
        <f t="shared" si="9"/>
        <v>0.15228428298749339</v>
      </c>
      <c r="M56" s="48">
        <f t="shared" si="9"/>
        <v>0.14382404504374374</v>
      </c>
    </row>
    <row r="57" spans="1:13" ht="12.75">
      <c r="A57" s="45">
        <v>62</v>
      </c>
      <c r="B57" s="46">
        <v>0.7995</v>
      </c>
      <c r="C57" s="47">
        <v>0.7151</v>
      </c>
      <c r="D57" s="48">
        <f t="shared" si="8"/>
        <v>0.1550034578489863</v>
      </c>
      <c r="E57" s="48">
        <f t="shared" si="8"/>
        <v>0.1446698939923872</v>
      </c>
      <c r="F57" s="48">
        <f t="shared" si="8"/>
        <v>0.135628025617863</v>
      </c>
      <c r="G57" s="48">
        <f t="shared" si="8"/>
        <v>0.12764990646387106</v>
      </c>
      <c r="H57" s="48">
        <f t="shared" si="8"/>
        <v>0.120558244993656</v>
      </c>
      <c r="I57" s="48">
        <f t="shared" si="9"/>
        <v>0.18786453813023526</v>
      </c>
      <c r="J57" s="48">
        <f t="shared" si="9"/>
        <v>0.17534023558821957</v>
      </c>
      <c r="K57" s="48">
        <f t="shared" si="9"/>
        <v>0.16438147086395585</v>
      </c>
      <c r="L57" s="48">
        <f t="shared" si="9"/>
        <v>0.1547119725778408</v>
      </c>
      <c r="M57" s="48">
        <f t="shared" si="9"/>
        <v>0.14611686299018298</v>
      </c>
    </row>
    <row r="58" spans="1:13" ht="12.75">
      <c r="A58" s="45">
        <v>63</v>
      </c>
      <c r="B58" s="46">
        <v>0.7915</v>
      </c>
      <c r="C58" s="47">
        <v>0.7034</v>
      </c>
      <c r="D58" s="48">
        <f t="shared" si="8"/>
        <v>0.15657013840842016</v>
      </c>
      <c r="E58" s="48">
        <f t="shared" si="8"/>
        <v>0.14613212918119214</v>
      </c>
      <c r="F58" s="48">
        <f t="shared" si="8"/>
        <v>0.1369988711073676</v>
      </c>
      <c r="G58" s="48">
        <f t="shared" si="8"/>
        <v>0.12894011398340482</v>
      </c>
      <c r="H58" s="48">
        <f t="shared" si="8"/>
        <v>0.12177677431766011</v>
      </c>
      <c r="I58" s="48">
        <f t="shared" si="9"/>
        <v>0.19098938188360992</v>
      </c>
      <c r="J58" s="48">
        <f t="shared" si="9"/>
        <v>0.1782567564247026</v>
      </c>
      <c r="K58" s="48">
        <f t="shared" si="9"/>
        <v>0.16711570914815865</v>
      </c>
      <c r="L58" s="48">
        <f t="shared" si="9"/>
        <v>0.15728537331591405</v>
      </c>
      <c r="M58" s="48">
        <f t="shared" si="9"/>
        <v>0.14854729702058547</v>
      </c>
    </row>
    <row r="59" spans="1:13" ht="12.75">
      <c r="A59" s="45">
        <v>64</v>
      </c>
      <c r="B59" s="46">
        <v>0.7835</v>
      </c>
      <c r="C59" s="47">
        <v>0.6915</v>
      </c>
      <c r="D59" s="48">
        <f t="shared" si="8"/>
        <v>0.15816881244449849</v>
      </c>
      <c r="E59" s="48">
        <f t="shared" si="8"/>
        <v>0.14762422494819857</v>
      </c>
      <c r="F59" s="48">
        <f t="shared" si="8"/>
        <v>0.13839771088893615</v>
      </c>
      <c r="G59" s="48">
        <f t="shared" si="8"/>
        <v>0.13025666907193992</v>
      </c>
      <c r="H59" s="48">
        <f t="shared" si="8"/>
        <v>0.12302018745683213</v>
      </c>
      <c r="I59" s="48">
        <f t="shared" si="9"/>
        <v>0.1942761116658442</v>
      </c>
      <c r="J59" s="48">
        <f t="shared" si="9"/>
        <v>0.18132437088812123</v>
      </c>
      <c r="K59" s="48">
        <f t="shared" si="9"/>
        <v>0.16999159770761363</v>
      </c>
      <c r="L59" s="48">
        <f t="shared" si="9"/>
        <v>0.15999209196010697</v>
      </c>
      <c r="M59" s="48">
        <f t="shared" si="9"/>
        <v>0.15110364240676769</v>
      </c>
    </row>
    <row r="60" spans="1:13" ht="12.75">
      <c r="A60" s="45">
        <v>65</v>
      </c>
      <c r="B60" s="46">
        <v>0.7754</v>
      </c>
      <c r="C60" s="47">
        <v>0.6794</v>
      </c>
      <c r="D60" s="48">
        <f t="shared" si="8"/>
        <v>0.15982107886286373</v>
      </c>
      <c r="E60" s="48">
        <f t="shared" si="8"/>
        <v>0.14916634027200615</v>
      </c>
      <c r="F60" s="48">
        <f t="shared" si="8"/>
        <v>0.13984344400500576</v>
      </c>
      <c r="G60" s="48">
        <f t="shared" si="8"/>
        <v>0.13161735906353483</v>
      </c>
      <c r="H60" s="48">
        <f t="shared" si="8"/>
        <v>0.12430528356000511</v>
      </c>
      <c r="I60" s="48">
        <f t="shared" si="9"/>
        <v>0.19773613661603068</v>
      </c>
      <c r="J60" s="48">
        <f t="shared" si="9"/>
        <v>0.18455372750829527</v>
      </c>
      <c r="K60" s="48">
        <f t="shared" si="9"/>
        <v>0.17301911953902682</v>
      </c>
      <c r="L60" s="48">
        <f t="shared" si="9"/>
        <v>0.16284152427202525</v>
      </c>
      <c r="M60" s="48">
        <f t="shared" si="9"/>
        <v>0.1537947729235794</v>
      </c>
    </row>
    <row r="61" spans="1:13" ht="12.75">
      <c r="A61" s="45">
        <v>66</v>
      </c>
      <c r="B61" s="46">
        <v>0.7674</v>
      </c>
      <c r="C61" s="47">
        <v>0.6671</v>
      </c>
      <c r="D61" s="48">
        <f t="shared" si="8"/>
        <v>0.16148718341186416</v>
      </c>
      <c r="E61" s="48">
        <f t="shared" si="8"/>
        <v>0.15072137118440654</v>
      </c>
      <c r="F61" s="48">
        <f t="shared" si="8"/>
        <v>0.14130128548538112</v>
      </c>
      <c r="G61" s="48">
        <f t="shared" si="8"/>
        <v>0.13298944516271166</v>
      </c>
      <c r="H61" s="48">
        <f t="shared" si="8"/>
        <v>0.12560114265367212</v>
      </c>
      <c r="I61" s="48">
        <f t="shared" si="9"/>
        <v>0.20138199852635472</v>
      </c>
      <c r="J61" s="48">
        <f t="shared" si="9"/>
        <v>0.18795653195793105</v>
      </c>
      <c r="K61" s="48">
        <f t="shared" si="9"/>
        <v>0.17620924871056035</v>
      </c>
      <c r="L61" s="48">
        <f t="shared" si="9"/>
        <v>0.16584399878640976</v>
      </c>
      <c r="M61" s="48">
        <f t="shared" si="9"/>
        <v>0.15663044329827588</v>
      </c>
    </row>
    <row r="62" spans="1:13" ht="12.75">
      <c r="A62" s="45">
        <v>67</v>
      </c>
      <c r="B62" s="46">
        <v>0.7594</v>
      </c>
      <c r="C62" s="47">
        <v>0.6545</v>
      </c>
      <c r="D62" s="48">
        <f t="shared" si="8"/>
        <v>0.163188391559474</v>
      </c>
      <c r="E62" s="48">
        <f t="shared" si="8"/>
        <v>0.15230916545550907</v>
      </c>
      <c r="F62" s="48">
        <f t="shared" si="8"/>
        <v>0.14278984261453972</v>
      </c>
      <c r="G62" s="48">
        <f t="shared" si="8"/>
        <v>0.13439044010780213</v>
      </c>
      <c r="H62" s="48">
        <f t="shared" si="8"/>
        <v>0.12692430454625755</v>
      </c>
      <c r="I62" s="48">
        <f t="shared" si="9"/>
        <v>0.20525887122525782</v>
      </c>
      <c r="J62" s="48">
        <f t="shared" si="9"/>
        <v>0.1915749464769073</v>
      </c>
      <c r="K62" s="48">
        <f t="shared" si="9"/>
        <v>0.17960151232210056</v>
      </c>
      <c r="L62" s="48">
        <f t="shared" si="9"/>
        <v>0.16903671747962407</v>
      </c>
      <c r="M62" s="48">
        <f t="shared" si="9"/>
        <v>0.15964578873075605</v>
      </c>
    </row>
    <row r="63" spans="1:13" ht="12.75">
      <c r="A63" s="45">
        <v>68</v>
      </c>
      <c r="B63" s="46">
        <v>0.7514</v>
      </c>
      <c r="C63" s="47">
        <v>0.6417</v>
      </c>
      <c r="D63" s="48">
        <f t="shared" si="8"/>
        <v>0.16492582452790067</v>
      </c>
      <c r="E63" s="48">
        <f t="shared" si="8"/>
        <v>0.15393076955937393</v>
      </c>
      <c r="F63" s="48">
        <f t="shared" si="8"/>
        <v>0.14431009646191306</v>
      </c>
      <c r="G63" s="48">
        <f t="shared" si="8"/>
        <v>0.13582126725827112</v>
      </c>
      <c r="H63" s="48">
        <f t="shared" si="8"/>
        <v>0.12827564129947827</v>
      </c>
      <c r="I63" s="48">
        <f t="shared" si="9"/>
        <v>0.20935317316024812</v>
      </c>
      <c r="J63" s="48">
        <f t="shared" si="9"/>
        <v>0.1953962949495649</v>
      </c>
      <c r="K63" s="48">
        <f t="shared" si="9"/>
        <v>0.1831840265152171</v>
      </c>
      <c r="L63" s="48">
        <f t="shared" si="9"/>
        <v>0.17240849554373375</v>
      </c>
      <c r="M63" s="48">
        <f t="shared" si="9"/>
        <v>0.1628302457913041</v>
      </c>
    </row>
    <row r="64" spans="1:13" ht="12.75">
      <c r="A64" s="45">
        <v>69</v>
      </c>
      <c r="B64" s="46">
        <v>0.7434</v>
      </c>
      <c r="C64" s="47">
        <v>0.6288</v>
      </c>
      <c r="D64" s="48">
        <f t="shared" si="8"/>
        <v>0.1667006518028848</v>
      </c>
      <c r="E64" s="48">
        <f t="shared" si="8"/>
        <v>0.1555872750160258</v>
      </c>
      <c r="F64" s="48">
        <f t="shared" si="8"/>
        <v>0.14586307032752419</v>
      </c>
      <c r="G64" s="48">
        <f t="shared" si="8"/>
        <v>0.13728288972002275</v>
      </c>
      <c r="H64" s="48">
        <f t="shared" si="8"/>
        <v>0.12965606251335482</v>
      </c>
      <c r="I64" s="48">
        <f t="shared" si="9"/>
        <v>0.2136481094416845</v>
      </c>
      <c r="J64" s="48">
        <f t="shared" si="9"/>
        <v>0.1994049021455722</v>
      </c>
      <c r="K64" s="48">
        <f t="shared" si="9"/>
        <v>0.18694209576147391</v>
      </c>
      <c r="L64" s="48">
        <f t="shared" si="9"/>
        <v>0.17594550189315195</v>
      </c>
      <c r="M64" s="48">
        <f t="shared" si="9"/>
        <v>0.16617075178797683</v>
      </c>
    </row>
    <row r="65" spans="1:13" ht="12.75">
      <c r="A65" s="45">
        <v>70</v>
      </c>
      <c r="B65" s="46">
        <v>0.7353</v>
      </c>
      <c r="C65" s="47">
        <v>0.6155</v>
      </c>
      <c r="D65" s="48">
        <f t="shared" si="8"/>
        <v>0.16853701149226785</v>
      </c>
      <c r="E65" s="48">
        <f t="shared" si="8"/>
        <v>0.15730121072611666</v>
      </c>
      <c r="F65" s="48">
        <f t="shared" si="8"/>
        <v>0.14746988505573436</v>
      </c>
      <c r="G65" s="48">
        <f t="shared" si="8"/>
        <v>0.13879518593480883</v>
      </c>
      <c r="H65" s="48">
        <f t="shared" si="8"/>
        <v>0.13108434227176388</v>
      </c>
      <c r="I65" s="48">
        <f t="shared" si="9"/>
        <v>0.2182647135937144</v>
      </c>
      <c r="J65" s="48">
        <f t="shared" si="9"/>
        <v>0.20371373268746676</v>
      </c>
      <c r="K65" s="48">
        <f t="shared" si="9"/>
        <v>0.1909816243945001</v>
      </c>
      <c r="L65" s="48">
        <f t="shared" si="9"/>
        <v>0.17974741119482363</v>
      </c>
      <c r="M65" s="48">
        <f t="shared" si="9"/>
        <v>0.1697614439062223</v>
      </c>
    </row>
    <row r="66" spans="1:13" ht="12.75">
      <c r="A66" s="45">
        <v>71</v>
      </c>
      <c r="B66" s="46">
        <v>0.7272</v>
      </c>
      <c r="C66" s="47">
        <v>0.6021</v>
      </c>
      <c r="D66" s="48">
        <f t="shared" si="8"/>
        <v>0.17041428018463223</v>
      </c>
      <c r="E66" s="48">
        <f t="shared" si="8"/>
        <v>0.1590533281723234</v>
      </c>
      <c r="F66" s="48">
        <f t="shared" si="8"/>
        <v>0.1491124951615532</v>
      </c>
      <c r="G66" s="48">
        <f t="shared" si="8"/>
        <v>0.14034117191675596</v>
      </c>
      <c r="H66" s="48">
        <f t="shared" si="8"/>
        <v>0.13254444014360284</v>
      </c>
      <c r="I66" s="48">
        <f t="shared" si="9"/>
        <v>0.2231222906775141</v>
      </c>
      <c r="J66" s="48">
        <f t="shared" si="9"/>
        <v>0.20824747129901314</v>
      </c>
      <c r="K66" s="48">
        <f t="shared" si="9"/>
        <v>0.1952320043428248</v>
      </c>
      <c r="L66" s="48">
        <f t="shared" si="9"/>
        <v>0.1837477687932469</v>
      </c>
      <c r="M66" s="48">
        <f t="shared" si="9"/>
        <v>0.17353955941584429</v>
      </c>
    </row>
    <row r="67" spans="1:13" ht="12.75">
      <c r="A67" s="45">
        <v>72</v>
      </c>
      <c r="B67" s="46">
        <v>0.7185</v>
      </c>
      <c r="C67" s="47">
        <v>0.5885</v>
      </c>
      <c r="D67" s="48">
        <f t="shared" si="8"/>
        <v>0.17247775163571963</v>
      </c>
      <c r="E67" s="48">
        <f t="shared" si="8"/>
        <v>0.16097923486000495</v>
      </c>
      <c r="F67" s="48">
        <f t="shared" si="8"/>
        <v>0.15091803268125464</v>
      </c>
      <c r="G67" s="48">
        <f t="shared" si="8"/>
        <v>0.1420405013470632</v>
      </c>
      <c r="H67" s="48">
        <f t="shared" si="8"/>
        <v>0.13414936238333747</v>
      </c>
      <c r="I67" s="48">
        <f t="shared" si="9"/>
        <v>0.2282785577178101</v>
      </c>
      <c r="J67" s="48">
        <f t="shared" si="9"/>
        <v>0.21305998720328942</v>
      </c>
      <c r="K67" s="48">
        <f t="shared" si="9"/>
        <v>0.19974373800308381</v>
      </c>
      <c r="L67" s="48">
        <f t="shared" si="9"/>
        <v>0.1879941063558436</v>
      </c>
      <c r="M67" s="48">
        <f t="shared" si="9"/>
        <v>0.1775499893360745</v>
      </c>
    </row>
    <row r="68" spans="1:13" ht="12.75">
      <c r="A68" s="45">
        <v>73</v>
      </c>
      <c r="B68" s="46">
        <v>0.7091</v>
      </c>
      <c r="C68" s="47">
        <v>0.5746</v>
      </c>
      <c r="D68" s="48">
        <f aca="true" t="shared" si="10" ref="D68:H83">$B$2/$B68/D$2</f>
        <v>0.17476415815860183</v>
      </c>
      <c r="E68" s="48">
        <f t="shared" si="10"/>
        <v>0.1631132142813617</v>
      </c>
      <c r="F68" s="48">
        <f t="shared" si="10"/>
        <v>0.1529186383887766</v>
      </c>
      <c r="G68" s="48">
        <f t="shared" si="10"/>
        <v>0.14392342436590738</v>
      </c>
      <c r="H68" s="48">
        <f t="shared" si="10"/>
        <v>0.1359276785678014</v>
      </c>
      <c r="I68" s="48">
        <f aca="true" t="shared" si="11" ref="I68:M83">$C$2/$C68/I$2</f>
        <v>0.23380078527137355</v>
      </c>
      <c r="J68" s="48">
        <f t="shared" si="11"/>
        <v>0.21821406625328196</v>
      </c>
      <c r="K68" s="48">
        <f t="shared" si="11"/>
        <v>0.20457568711245183</v>
      </c>
      <c r="L68" s="48">
        <f t="shared" si="11"/>
        <v>0.19254182316466056</v>
      </c>
      <c r="M68" s="48">
        <f t="shared" si="11"/>
        <v>0.18184505521106828</v>
      </c>
    </row>
    <row r="69" spans="1:13" ht="12.75">
      <c r="A69" s="45">
        <v>74</v>
      </c>
      <c r="B69" s="46">
        <v>0.699</v>
      </c>
      <c r="C69" s="47">
        <v>0.5605</v>
      </c>
      <c r="D69" s="48">
        <f t="shared" si="10"/>
        <v>0.17728936273285345</v>
      </c>
      <c r="E69" s="48">
        <f t="shared" si="10"/>
        <v>0.16547007188399654</v>
      </c>
      <c r="F69" s="48">
        <f t="shared" si="10"/>
        <v>0.15512819239124676</v>
      </c>
      <c r="G69" s="48">
        <f t="shared" si="10"/>
        <v>0.14600300460352636</v>
      </c>
      <c r="H69" s="48">
        <f t="shared" si="10"/>
        <v>0.13789172656999713</v>
      </c>
      <c r="I69" s="48">
        <f t="shared" si="11"/>
        <v>0.2396823036876561</v>
      </c>
      <c r="J69" s="48">
        <f t="shared" si="11"/>
        <v>0.22370348344181235</v>
      </c>
      <c r="K69" s="48">
        <f t="shared" si="11"/>
        <v>0.20972201572669907</v>
      </c>
      <c r="L69" s="48">
        <f t="shared" si="11"/>
        <v>0.197385426566305</v>
      </c>
      <c r="M69" s="48">
        <f t="shared" si="11"/>
        <v>0.18641956953484362</v>
      </c>
    </row>
    <row r="70" spans="1:13" ht="12.75">
      <c r="A70" s="45">
        <v>75</v>
      </c>
      <c r="B70" s="46">
        <v>0.6882</v>
      </c>
      <c r="C70" s="47">
        <v>0.5462</v>
      </c>
      <c r="D70" s="48">
        <f t="shared" si="10"/>
        <v>0.1800715846414771</v>
      </c>
      <c r="E70" s="48">
        <f t="shared" si="10"/>
        <v>0.16806681233204526</v>
      </c>
      <c r="F70" s="48">
        <f t="shared" si="10"/>
        <v>0.15756263656129244</v>
      </c>
      <c r="G70" s="48">
        <f t="shared" si="10"/>
        <v>0.14829424617533407</v>
      </c>
      <c r="H70" s="48">
        <f t="shared" si="10"/>
        <v>0.14005567694337107</v>
      </c>
      <c r="I70" s="48">
        <f t="shared" si="11"/>
        <v>0.245957398786033</v>
      </c>
      <c r="J70" s="48">
        <f t="shared" si="11"/>
        <v>0.2295602388669641</v>
      </c>
      <c r="K70" s="48">
        <f t="shared" si="11"/>
        <v>0.21521272393777885</v>
      </c>
      <c r="L70" s="48">
        <f t="shared" si="11"/>
        <v>0.20255315194143894</v>
      </c>
      <c r="M70" s="48">
        <f t="shared" si="11"/>
        <v>0.19130019905580342</v>
      </c>
    </row>
    <row r="71" spans="1:13" ht="12.75">
      <c r="A71" s="45">
        <v>76</v>
      </c>
      <c r="B71" s="46">
        <v>0.6766</v>
      </c>
      <c r="C71" s="47">
        <v>0.5317</v>
      </c>
      <c r="D71" s="48">
        <f t="shared" si="10"/>
        <v>0.18315883025460322</v>
      </c>
      <c r="E71" s="48">
        <f t="shared" si="10"/>
        <v>0.170948241570963</v>
      </c>
      <c r="F71" s="48">
        <f t="shared" si="10"/>
        <v>0.1602639764727778</v>
      </c>
      <c r="G71" s="48">
        <f t="shared" si="10"/>
        <v>0.15083668373908501</v>
      </c>
      <c r="H71" s="48">
        <f t="shared" si="10"/>
        <v>0.1424568679758025</v>
      </c>
      <c r="I71" s="48">
        <f t="shared" si="11"/>
        <v>0.2526649073103841</v>
      </c>
      <c r="J71" s="48">
        <f t="shared" si="11"/>
        <v>0.2358205801563585</v>
      </c>
      <c r="K71" s="48">
        <f t="shared" si="11"/>
        <v>0.22108179389658608</v>
      </c>
      <c r="L71" s="48">
        <f t="shared" si="11"/>
        <v>0.20807698249090456</v>
      </c>
      <c r="M71" s="48">
        <f t="shared" si="11"/>
        <v>0.19651715013029875</v>
      </c>
    </row>
    <row r="72" spans="1:13" ht="12.75">
      <c r="A72" s="45">
        <v>77</v>
      </c>
      <c r="B72" s="46">
        <v>0.6644</v>
      </c>
      <c r="C72" s="47">
        <v>0.5169</v>
      </c>
      <c r="D72" s="48">
        <f t="shared" si="10"/>
        <v>0.186522071869754</v>
      </c>
      <c r="E72" s="48">
        <f t="shared" si="10"/>
        <v>0.17408726707843705</v>
      </c>
      <c r="F72" s="48">
        <f t="shared" si="10"/>
        <v>0.16320681288603472</v>
      </c>
      <c r="G72" s="48">
        <f t="shared" si="10"/>
        <v>0.1536064121280327</v>
      </c>
      <c r="H72" s="48">
        <f t="shared" si="10"/>
        <v>0.14507272256536421</v>
      </c>
      <c r="I72" s="48">
        <f t="shared" si="11"/>
        <v>0.2598992672024206</v>
      </c>
      <c r="J72" s="48">
        <f t="shared" si="11"/>
        <v>0.2425726493889259</v>
      </c>
      <c r="K72" s="48">
        <f t="shared" si="11"/>
        <v>0.22741185880211803</v>
      </c>
      <c r="L72" s="48">
        <f t="shared" si="11"/>
        <v>0.21403469063728756</v>
      </c>
      <c r="M72" s="48">
        <f t="shared" si="11"/>
        <v>0.2021438744907716</v>
      </c>
    </row>
    <row r="73" spans="1:13" ht="12.75">
      <c r="A73" s="45">
        <v>78</v>
      </c>
      <c r="B73" s="46">
        <v>0.6515</v>
      </c>
      <c r="C73" s="47">
        <v>0.5019</v>
      </c>
      <c r="D73" s="48">
        <f t="shared" si="10"/>
        <v>0.19021529478168003</v>
      </c>
      <c r="E73" s="48">
        <f t="shared" si="10"/>
        <v>0.17753427512956801</v>
      </c>
      <c r="F73" s="48">
        <f t="shared" si="10"/>
        <v>0.16643838293397</v>
      </c>
      <c r="G73" s="48">
        <f t="shared" si="10"/>
        <v>0.15664788982020708</v>
      </c>
      <c r="H73" s="48">
        <f t="shared" si="10"/>
        <v>0.14794522927464002</v>
      </c>
      <c r="I73" s="48">
        <f t="shared" si="11"/>
        <v>0.2676667288641786</v>
      </c>
      <c r="J73" s="48">
        <f t="shared" si="11"/>
        <v>0.24982228027323336</v>
      </c>
      <c r="K73" s="48">
        <f t="shared" si="11"/>
        <v>0.23420838775615627</v>
      </c>
      <c r="L73" s="48">
        <f t="shared" si="11"/>
        <v>0.2204314237705</v>
      </c>
      <c r="M73" s="48">
        <f t="shared" si="11"/>
        <v>0.20818523356102778</v>
      </c>
    </row>
    <row r="74" spans="1:13" ht="12.75">
      <c r="A74" s="45">
        <v>79</v>
      </c>
      <c r="B74" s="46">
        <v>0.6379</v>
      </c>
      <c r="C74" s="47">
        <v>0.4868</v>
      </c>
      <c r="D74" s="48">
        <f t="shared" si="10"/>
        <v>0.1942706765171101</v>
      </c>
      <c r="E74" s="48">
        <f t="shared" si="10"/>
        <v>0.1813192980826361</v>
      </c>
      <c r="F74" s="48">
        <f t="shared" si="10"/>
        <v>0.16998684195247132</v>
      </c>
      <c r="G74" s="48">
        <f t="shared" si="10"/>
        <v>0.15998761595526714</v>
      </c>
      <c r="H74" s="48">
        <f t="shared" si="10"/>
        <v>0.1510994150688634</v>
      </c>
      <c r="I74" s="48">
        <f t="shared" si="11"/>
        <v>0.2759694560742219</v>
      </c>
      <c r="J74" s="48">
        <f t="shared" si="11"/>
        <v>0.25757149233594046</v>
      </c>
      <c r="K74" s="48">
        <f t="shared" si="11"/>
        <v>0.24147327406494418</v>
      </c>
      <c r="L74" s="48">
        <f t="shared" si="11"/>
        <v>0.2272689638258298</v>
      </c>
      <c r="M74" s="48">
        <f t="shared" si="11"/>
        <v>0.21464291027995036</v>
      </c>
    </row>
    <row r="75" spans="1:13" ht="12.75">
      <c r="A75" s="45">
        <v>80</v>
      </c>
      <c r="B75" s="46">
        <v>0.6236</v>
      </c>
      <c r="C75" s="47">
        <v>0.4713</v>
      </c>
      <c r="D75" s="48">
        <f t="shared" si="10"/>
        <v>0.19872556855398418</v>
      </c>
      <c r="E75" s="48">
        <f t="shared" si="10"/>
        <v>0.1854771973170519</v>
      </c>
      <c r="F75" s="48">
        <f t="shared" si="10"/>
        <v>0.17388487248473614</v>
      </c>
      <c r="G75" s="48">
        <f t="shared" si="10"/>
        <v>0.16365635057386932</v>
      </c>
      <c r="H75" s="48">
        <f t="shared" si="10"/>
        <v>0.15456433109754322</v>
      </c>
      <c r="I75" s="48">
        <f t="shared" si="11"/>
        <v>0.2850454725587338</v>
      </c>
      <c r="J75" s="48">
        <f t="shared" si="11"/>
        <v>0.26604244105481817</v>
      </c>
      <c r="K75" s="48">
        <f t="shared" si="11"/>
        <v>0.24941478848889204</v>
      </c>
      <c r="L75" s="48">
        <f t="shared" si="11"/>
        <v>0.23474333034248665</v>
      </c>
      <c r="M75" s="48">
        <f t="shared" si="11"/>
        <v>0.2217020342123485</v>
      </c>
    </row>
    <row r="76" spans="1:13" ht="12.75">
      <c r="A76" s="45">
        <v>81</v>
      </c>
      <c r="B76" s="46">
        <v>0.6085</v>
      </c>
      <c r="C76" s="47">
        <v>0.4557</v>
      </c>
      <c r="D76" s="48">
        <f t="shared" si="10"/>
        <v>0.2036569672148965</v>
      </c>
      <c r="E76" s="48">
        <f t="shared" si="10"/>
        <v>0.19007983606723675</v>
      </c>
      <c r="F76" s="48">
        <f t="shared" si="10"/>
        <v>0.17819984631303443</v>
      </c>
      <c r="G76" s="48">
        <f t="shared" si="10"/>
        <v>0.1677175024122677</v>
      </c>
      <c r="H76" s="48">
        <f t="shared" si="10"/>
        <v>0.15839986338936393</v>
      </c>
      <c r="I76" s="48">
        <f t="shared" si="11"/>
        <v>0.2948034479195331</v>
      </c>
      <c r="J76" s="48">
        <f t="shared" si="11"/>
        <v>0.27514988472489754</v>
      </c>
      <c r="K76" s="48">
        <f t="shared" si="11"/>
        <v>0.25795301692959144</v>
      </c>
      <c r="L76" s="48">
        <f t="shared" si="11"/>
        <v>0.2427793100513802</v>
      </c>
      <c r="M76" s="48">
        <f t="shared" si="11"/>
        <v>0.22929157060408129</v>
      </c>
    </row>
    <row r="77" spans="1:13" ht="12.75">
      <c r="A77" s="45">
        <v>82</v>
      </c>
      <c r="B77" s="46">
        <v>0.5928</v>
      </c>
      <c r="C77" s="47">
        <v>0.4399</v>
      </c>
      <c r="D77" s="48">
        <f t="shared" si="10"/>
        <v>0.20905071617790916</v>
      </c>
      <c r="E77" s="48">
        <f t="shared" si="10"/>
        <v>0.19511400176604854</v>
      </c>
      <c r="F77" s="48">
        <f t="shared" si="10"/>
        <v>0.18291937665567048</v>
      </c>
      <c r="G77" s="48">
        <f t="shared" si="10"/>
        <v>0.172159413322984</v>
      </c>
      <c r="H77" s="48">
        <f t="shared" si="10"/>
        <v>0.1625950014717071</v>
      </c>
      <c r="I77" s="48">
        <f t="shared" si="11"/>
        <v>0.3053919782153472</v>
      </c>
      <c r="J77" s="48">
        <f t="shared" si="11"/>
        <v>0.2850325130009907</v>
      </c>
      <c r="K77" s="48">
        <f t="shared" si="11"/>
        <v>0.2672179809384288</v>
      </c>
      <c r="L77" s="48">
        <f t="shared" si="11"/>
        <v>0.25149927617734474</v>
      </c>
      <c r="M77" s="48">
        <f t="shared" si="11"/>
        <v>0.23752709416749226</v>
      </c>
    </row>
    <row r="78" spans="1:13" ht="12.75">
      <c r="A78" s="45">
        <v>83</v>
      </c>
      <c r="B78" s="46">
        <v>0.5764</v>
      </c>
      <c r="C78" s="47">
        <v>0.4238</v>
      </c>
      <c r="D78" s="48">
        <f t="shared" si="10"/>
        <v>0.21499872406360954</v>
      </c>
      <c r="E78" s="48">
        <f t="shared" si="10"/>
        <v>0.20066547579270222</v>
      </c>
      <c r="F78" s="48">
        <f t="shared" si="10"/>
        <v>0.18812388355565832</v>
      </c>
      <c r="G78" s="48">
        <f t="shared" si="10"/>
        <v>0.17705777275826667</v>
      </c>
      <c r="H78" s="48">
        <f t="shared" si="10"/>
        <v>0.16722122982725185</v>
      </c>
      <c r="I78" s="48">
        <f t="shared" si="11"/>
        <v>0.3169937027298991</v>
      </c>
      <c r="J78" s="48">
        <f t="shared" si="11"/>
        <v>0.29586078921457243</v>
      </c>
      <c r="K78" s="48">
        <f t="shared" si="11"/>
        <v>0.27736948988866167</v>
      </c>
      <c r="L78" s="48">
        <f t="shared" si="11"/>
        <v>0.2610536375422698</v>
      </c>
      <c r="M78" s="48">
        <f t="shared" si="11"/>
        <v>0.24655065767881038</v>
      </c>
    </row>
    <row r="79" spans="1:13" ht="12.75">
      <c r="A79" s="45">
        <v>84</v>
      </c>
      <c r="B79" s="46">
        <v>0.5593</v>
      </c>
      <c r="C79" s="47">
        <v>0.4075</v>
      </c>
      <c r="D79" s="48">
        <f t="shared" si="10"/>
        <v>0.22157208036879053</v>
      </c>
      <c r="E79" s="48">
        <f t="shared" si="10"/>
        <v>0.20680060834420447</v>
      </c>
      <c r="F79" s="48">
        <f t="shared" si="10"/>
        <v>0.19387557032269168</v>
      </c>
      <c r="G79" s="48">
        <f t="shared" si="10"/>
        <v>0.1824711250095922</v>
      </c>
      <c r="H79" s="48">
        <f t="shared" si="10"/>
        <v>0.17233384028683707</v>
      </c>
      <c r="I79" s="48">
        <f t="shared" si="11"/>
        <v>0.3296734508390951</v>
      </c>
      <c r="J79" s="48">
        <f t="shared" si="11"/>
        <v>0.3076952207831554</v>
      </c>
      <c r="K79" s="48">
        <f t="shared" si="11"/>
        <v>0.28846426948420817</v>
      </c>
      <c r="L79" s="48">
        <f t="shared" si="11"/>
        <v>0.27149578304396066</v>
      </c>
      <c r="M79" s="48">
        <f t="shared" si="11"/>
        <v>0.25641268398596284</v>
      </c>
    </row>
    <row r="80" spans="1:13" ht="12.75">
      <c r="A80" s="45">
        <v>85</v>
      </c>
      <c r="B80" s="46">
        <v>0.5415</v>
      </c>
      <c r="C80" s="47">
        <v>0.391</v>
      </c>
      <c r="D80" s="48">
        <f t="shared" si="10"/>
        <v>0.22885552086844793</v>
      </c>
      <c r="E80" s="48">
        <f t="shared" si="10"/>
        <v>0.21359848614388474</v>
      </c>
      <c r="F80" s="48">
        <f t="shared" si="10"/>
        <v>0.20024858075989194</v>
      </c>
      <c r="G80" s="48">
        <f t="shared" si="10"/>
        <v>0.1884692524798983</v>
      </c>
      <c r="H80" s="48">
        <f t="shared" si="10"/>
        <v>0.17799873845323727</v>
      </c>
      <c r="I80" s="48">
        <f t="shared" si="11"/>
        <v>0.3435855018335837</v>
      </c>
      <c r="J80" s="48">
        <f t="shared" si="11"/>
        <v>0.32067980171134475</v>
      </c>
      <c r="K80" s="48">
        <f t="shared" si="11"/>
        <v>0.3006373141043857</v>
      </c>
      <c r="L80" s="48">
        <f t="shared" si="11"/>
        <v>0.28295276621589244</v>
      </c>
      <c r="M80" s="48">
        <f t="shared" si="11"/>
        <v>0.2672331680927873</v>
      </c>
    </row>
    <row r="81" spans="1:13" ht="12.75">
      <c r="A81" s="45">
        <v>86</v>
      </c>
      <c r="B81" s="46">
        <v>0.5229</v>
      </c>
      <c r="C81" s="47">
        <v>0.3743</v>
      </c>
      <c r="D81" s="48">
        <f t="shared" si="10"/>
        <v>0.23699610738241453</v>
      </c>
      <c r="E81" s="48">
        <f t="shared" si="10"/>
        <v>0.22119636689025354</v>
      </c>
      <c r="F81" s="48">
        <f t="shared" si="10"/>
        <v>0.2073715939596127</v>
      </c>
      <c r="G81" s="48">
        <f t="shared" si="10"/>
        <v>0.1951732649031649</v>
      </c>
      <c r="H81" s="48">
        <f t="shared" si="10"/>
        <v>0.18433030574187795</v>
      </c>
      <c r="I81" s="48">
        <f t="shared" si="11"/>
        <v>0.35891512481146465</v>
      </c>
      <c r="J81" s="48">
        <f t="shared" si="11"/>
        <v>0.33498744982403367</v>
      </c>
      <c r="K81" s="48">
        <f t="shared" si="11"/>
        <v>0.31405073421003155</v>
      </c>
      <c r="L81" s="48">
        <f t="shared" si="11"/>
        <v>0.2955771616094415</v>
      </c>
      <c r="M81" s="48">
        <f t="shared" si="11"/>
        <v>0.2791562081866947</v>
      </c>
    </row>
    <row r="82" spans="1:13" ht="12.75">
      <c r="A82" s="45">
        <v>87</v>
      </c>
      <c r="B82" s="46">
        <v>0.5037</v>
      </c>
      <c r="C82" s="47">
        <v>0.3573</v>
      </c>
      <c r="D82" s="48">
        <f t="shared" si="10"/>
        <v>0.24602990778293535</v>
      </c>
      <c r="E82" s="48">
        <f t="shared" si="10"/>
        <v>0.22962791393073964</v>
      </c>
      <c r="F82" s="48">
        <f t="shared" si="10"/>
        <v>0.2152761693100684</v>
      </c>
      <c r="G82" s="48">
        <f t="shared" si="10"/>
        <v>0.20261286523300556</v>
      </c>
      <c r="H82" s="48">
        <f t="shared" si="10"/>
        <v>0.19135659494228302</v>
      </c>
      <c r="I82" s="48">
        <f t="shared" si="11"/>
        <v>0.37599197094019376</v>
      </c>
      <c r="J82" s="48">
        <f t="shared" si="11"/>
        <v>0.35092583954418083</v>
      </c>
      <c r="K82" s="48">
        <f t="shared" si="11"/>
        <v>0.3289929745726695</v>
      </c>
      <c r="L82" s="48">
        <f t="shared" si="11"/>
        <v>0.30964044665663015</v>
      </c>
      <c r="M82" s="48">
        <f t="shared" si="11"/>
        <v>0.2924381996201507</v>
      </c>
    </row>
    <row r="83" spans="1:13" ht="12.75">
      <c r="A83" s="45">
        <v>88</v>
      </c>
      <c r="B83" s="46">
        <v>0.4838</v>
      </c>
      <c r="C83" s="47">
        <v>0.3401</v>
      </c>
      <c r="D83" s="48">
        <f t="shared" si="10"/>
        <v>0.2561497820385791</v>
      </c>
      <c r="E83" s="48">
        <f t="shared" si="10"/>
        <v>0.2390731299026738</v>
      </c>
      <c r="F83" s="48">
        <f t="shared" si="10"/>
        <v>0.22413105928375665</v>
      </c>
      <c r="G83" s="48">
        <f t="shared" si="10"/>
        <v>0.21094687932588863</v>
      </c>
      <c r="H83" s="48">
        <f t="shared" si="10"/>
        <v>0.19922760825222816</v>
      </c>
      <c r="I83" s="48">
        <f t="shared" si="11"/>
        <v>0.39500714853552255</v>
      </c>
      <c r="J83" s="48">
        <f t="shared" si="11"/>
        <v>0.3686733386331544</v>
      </c>
      <c r="K83" s="48">
        <f t="shared" si="11"/>
        <v>0.3456312549685822</v>
      </c>
      <c r="L83" s="48">
        <f t="shared" si="11"/>
        <v>0.3253000046763127</v>
      </c>
      <c r="M83" s="48">
        <f t="shared" si="11"/>
        <v>0.3072277821942953</v>
      </c>
    </row>
    <row r="84" spans="1:13" ht="12.75">
      <c r="A84" s="45">
        <v>89</v>
      </c>
      <c r="B84" s="46">
        <v>0.4632</v>
      </c>
      <c r="C84" s="47">
        <v>0.3228</v>
      </c>
      <c r="D84" s="48">
        <f aca="true" t="shared" si="12" ref="D84:H95">$B$2/$B84/D$2</f>
        <v>0.2675415901344226</v>
      </c>
      <c r="E84" s="48">
        <f t="shared" si="12"/>
        <v>0.2497054841254611</v>
      </c>
      <c r="F84" s="48">
        <f t="shared" si="12"/>
        <v>0.23409889136761974</v>
      </c>
      <c r="G84" s="48">
        <f t="shared" si="12"/>
        <v>0.2203283683459951</v>
      </c>
      <c r="H84" s="48">
        <f t="shared" si="12"/>
        <v>0.20808790343788422</v>
      </c>
      <c r="I84" s="48">
        <f aca="true" t="shared" si="13" ref="I84:M95">$C$2/$C84/I$2</f>
        <v>0.41617698642172013</v>
      </c>
      <c r="J84" s="48">
        <f t="shared" si="13"/>
        <v>0.3884318539936054</v>
      </c>
      <c r="K84" s="48">
        <f t="shared" si="13"/>
        <v>0.3641548631190051</v>
      </c>
      <c r="L84" s="48">
        <f t="shared" si="13"/>
        <v>0.34273398881788714</v>
      </c>
      <c r="M84" s="48">
        <f t="shared" si="13"/>
        <v>0.32369321166133785</v>
      </c>
    </row>
    <row r="85" spans="1:13" ht="12.75">
      <c r="A85" s="45">
        <v>90</v>
      </c>
      <c r="B85" s="46">
        <v>0.4419</v>
      </c>
      <c r="C85" s="47">
        <v>0.3051</v>
      </c>
      <c r="D85" s="48">
        <f t="shared" si="12"/>
        <v>0.2804373490614721</v>
      </c>
      <c r="E85" s="48">
        <f t="shared" si="12"/>
        <v>0.2617415257907073</v>
      </c>
      <c r="F85" s="48">
        <f t="shared" si="12"/>
        <v>0.24538268042878808</v>
      </c>
      <c r="G85" s="48">
        <f t="shared" si="12"/>
        <v>0.23094840510944764</v>
      </c>
      <c r="H85" s="48">
        <f t="shared" si="12"/>
        <v>0.21811793815892275</v>
      </c>
      <c r="I85" s="48">
        <f t="shared" si="13"/>
        <v>0.4403209807175721</v>
      </c>
      <c r="J85" s="48">
        <f t="shared" si="13"/>
        <v>0.4109662486697339</v>
      </c>
      <c r="K85" s="48">
        <f t="shared" si="13"/>
        <v>0.38528085812787555</v>
      </c>
      <c r="L85" s="48">
        <f t="shared" si="13"/>
        <v>0.36261727823800055</v>
      </c>
      <c r="M85" s="48">
        <f t="shared" si="13"/>
        <v>0.34247187389144496</v>
      </c>
    </row>
    <row r="86" spans="1:13" ht="12.75">
      <c r="A86" s="45">
        <v>91</v>
      </c>
      <c r="B86" s="46">
        <v>0.4198</v>
      </c>
      <c r="C86" s="47">
        <v>0.2873</v>
      </c>
      <c r="D86" s="48">
        <f t="shared" si="12"/>
        <v>0.2952007254651371</v>
      </c>
      <c r="E86" s="48">
        <f t="shared" si="12"/>
        <v>0.2755206771007946</v>
      </c>
      <c r="F86" s="48">
        <f t="shared" si="12"/>
        <v>0.25830063478199494</v>
      </c>
      <c r="G86" s="48">
        <f t="shared" si="12"/>
        <v>0.24310647979481878</v>
      </c>
      <c r="H86" s="48">
        <f t="shared" si="12"/>
        <v>0.22960056425066216</v>
      </c>
      <c r="I86" s="48">
        <f t="shared" si="13"/>
        <v>0.4676015705427471</v>
      </c>
      <c r="J86" s="48">
        <f t="shared" si="13"/>
        <v>0.4364281325065639</v>
      </c>
      <c r="K86" s="48">
        <f t="shared" si="13"/>
        <v>0.40915137422490366</v>
      </c>
      <c r="L86" s="48">
        <f t="shared" si="13"/>
        <v>0.3850836463293211</v>
      </c>
      <c r="M86" s="48">
        <f t="shared" si="13"/>
        <v>0.36369011042213656</v>
      </c>
    </row>
    <row r="87" spans="1:13" ht="12.75">
      <c r="A87" s="45">
        <v>92</v>
      </c>
      <c r="B87" s="46">
        <v>0.3971</v>
      </c>
      <c r="C87" s="47">
        <v>0.2693</v>
      </c>
      <c r="D87" s="48">
        <f t="shared" si="12"/>
        <v>0.31207571027515624</v>
      </c>
      <c r="E87" s="48">
        <f t="shared" si="12"/>
        <v>0.29127066292347914</v>
      </c>
      <c r="F87" s="48">
        <f t="shared" si="12"/>
        <v>0.27306624649076167</v>
      </c>
      <c r="G87" s="48">
        <f t="shared" si="12"/>
        <v>0.25700352610895216</v>
      </c>
      <c r="H87" s="48">
        <f t="shared" si="12"/>
        <v>0.24272555243623262</v>
      </c>
      <c r="I87" s="48">
        <f t="shared" si="13"/>
        <v>0.49885603868151224</v>
      </c>
      <c r="J87" s="48">
        <f t="shared" si="13"/>
        <v>0.46559896943607804</v>
      </c>
      <c r="K87" s="48">
        <f t="shared" si="13"/>
        <v>0.43649903384632316</v>
      </c>
      <c r="L87" s="48">
        <f t="shared" si="13"/>
        <v>0.4108226200906571</v>
      </c>
      <c r="M87" s="48">
        <f t="shared" si="13"/>
        <v>0.3879991411967317</v>
      </c>
    </row>
    <row r="88" spans="1:13" ht="12.75">
      <c r="A88" s="45">
        <v>93</v>
      </c>
      <c r="B88" s="46">
        <v>0.3737</v>
      </c>
      <c r="C88" s="47">
        <v>0.251</v>
      </c>
      <c r="D88" s="48">
        <f t="shared" si="12"/>
        <v>0.33161697765658166</v>
      </c>
      <c r="E88" s="48">
        <f t="shared" si="12"/>
        <v>0.30950917914614284</v>
      </c>
      <c r="F88" s="48">
        <f t="shared" si="12"/>
        <v>0.2901648554495089</v>
      </c>
      <c r="G88" s="48">
        <f t="shared" si="12"/>
        <v>0.2730963345407143</v>
      </c>
      <c r="H88" s="48">
        <f t="shared" si="12"/>
        <v>0.25792431595511905</v>
      </c>
      <c r="I88" s="48">
        <f t="shared" si="13"/>
        <v>0.5352268175973356</v>
      </c>
      <c r="J88" s="48">
        <f t="shared" si="13"/>
        <v>0.4995450297575132</v>
      </c>
      <c r="K88" s="48">
        <f t="shared" si="13"/>
        <v>0.46832346539766856</v>
      </c>
      <c r="L88" s="48">
        <f t="shared" si="13"/>
        <v>0.4407750262566293</v>
      </c>
      <c r="M88" s="48">
        <f t="shared" si="13"/>
        <v>0.41628752479792763</v>
      </c>
    </row>
    <row r="89" spans="1:13" ht="12.75">
      <c r="A89" s="45">
        <v>94</v>
      </c>
      <c r="B89" s="46">
        <v>0.3496</v>
      </c>
      <c r="C89" s="47">
        <v>0.2325</v>
      </c>
      <c r="D89" s="48">
        <f t="shared" si="12"/>
        <v>0.35447730134515026</v>
      </c>
      <c r="E89" s="48">
        <f t="shared" si="12"/>
        <v>0.3308454812554736</v>
      </c>
      <c r="F89" s="48">
        <f t="shared" si="12"/>
        <v>0.3101676386770065</v>
      </c>
      <c r="G89" s="48">
        <f t="shared" si="12"/>
        <v>0.291922483460712</v>
      </c>
      <c r="H89" s="48">
        <f t="shared" si="12"/>
        <v>0.27570456771289464</v>
      </c>
      <c r="I89" s="48">
        <f t="shared" si="13"/>
        <v>0.5778147579222849</v>
      </c>
      <c r="J89" s="48">
        <f t="shared" si="13"/>
        <v>0.5392937740607991</v>
      </c>
      <c r="K89" s="48">
        <f t="shared" si="13"/>
        <v>0.5055879131819992</v>
      </c>
      <c r="L89" s="48">
        <f t="shared" si="13"/>
        <v>0.4758474477007052</v>
      </c>
      <c r="M89" s="48">
        <f t="shared" si="13"/>
        <v>0.4494114783839993</v>
      </c>
    </row>
    <row r="90" spans="1:13" ht="12.75">
      <c r="A90" s="45">
        <v>95</v>
      </c>
      <c r="B90" s="46">
        <v>0.3248</v>
      </c>
      <c r="C90" s="47">
        <v>0.2138</v>
      </c>
      <c r="D90" s="48">
        <f t="shared" si="12"/>
        <v>0.3815433021867751</v>
      </c>
      <c r="E90" s="48">
        <f t="shared" si="12"/>
        <v>0.3561070820409901</v>
      </c>
      <c r="F90" s="48">
        <f t="shared" si="12"/>
        <v>0.3338503894134282</v>
      </c>
      <c r="G90" s="48">
        <f t="shared" si="12"/>
        <v>0.31421213121263836</v>
      </c>
      <c r="H90" s="48">
        <f t="shared" si="12"/>
        <v>0.29675590170082505</v>
      </c>
      <c r="I90" s="48">
        <f t="shared" si="13"/>
        <v>0.6283532797798468</v>
      </c>
      <c r="J90" s="48">
        <f t="shared" si="13"/>
        <v>0.586463061127857</v>
      </c>
      <c r="K90" s="48">
        <f t="shared" si="13"/>
        <v>0.5498091198073659</v>
      </c>
      <c r="L90" s="48">
        <f t="shared" si="13"/>
        <v>0.5174674068775209</v>
      </c>
      <c r="M90" s="48">
        <f t="shared" si="13"/>
        <v>0.48871921760654746</v>
      </c>
    </row>
    <row r="91" spans="1:13" ht="12.75">
      <c r="A91" s="45">
        <v>96</v>
      </c>
      <c r="B91" s="46">
        <v>0.2992</v>
      </c>
      <c r="C91" s="47">
        <v>0.1949</v>
      </c>
      <c r="D91" s="48">
        <f t="shared" si="12"/>
        <v>0.41418871841665955</v>
      </c>
      <c r="E91" s="48">
        <f t="shared" si="12"/>
        <v>0.38657613718888223</v>
      </c>
      <c r="F91" s="48">
        <f t="shared" si="12"/>
        <v>0.36241512861457703</v>
      </c>
      <c r="G91" s="48">
        <f t="shared" si="12"/>
        <v>0.34109659163724904</v>
      </c>
      <c r="H91" s="48">
        <f t="shared" si="12"/>
        <v>0.3221467809907352</v>
      </c>
      <c r="I91" s="48">
        <f t="shared" si="13"/>
        <v>0.6892864608359736</v>
      </c>
      <c r="J91" s="48">
        <f t="shared" si="13"/>
        <v>0.6433340301135753</v>
      </c>
      <c r="K91" s="48">
        <f t="shared" si="13"/>
        <v>0.6031256532314768</v>
      </c>
      <c r="L91" s="48">
        <f t="shared" si="13"/>
        <v>0.5676476736296252</v>
      </c>
      <c r="M91" s="48">
        <f t="shared" si="13"/>
        <v>0.5361116917613127</v>
      </c>
    </row>
    <row r="92" spans="1:13" ht="12.75">
      <c r="A92" s="45">
        <v>97</v>
      </c>
      <c r="B92" s="46">
        <v>0.273</v>
      </c>
      <c r="C92" s="47">
        <v>0.1757</v>
      </c>
      <c r="D92" s="48">
        <f t="shared" si="12"/>
        <v>0.45393869798631703</v>
      </c>
      <c r="E92" s="48">
        <f t="shared" si="12"/>
        <v>0.42367611812056255</v>
      </c>
      <c r="F92" s="48">
        <f t="shared" si="12"/>
        <v>0.39719636073802733</v>
      </c>
      <c r="G92" s="48">
        <f t="shared" si="12"/>
        <v>0.3738318689299081</v>
      </c>
      <c r="H92" s="48">
        <f t="shared" si="12"/>
        <v>0.35306343176713545</v>
      </c>
      <c r="I92" s="48">
        <f t="shared" si="13"/>
        <v>0.7646097394247652</v>
      </c>
      <c r="J92" s="48">
        <f t="shared" si="13"/>
        <v>0.7136357567964474</v>
      </c>
      <c r="K92" s="48">
        <f t="shared" si="13"/>
        <v>0.6690335219966694</v>
      </c>
      <c r="L92" s="48">
        <f t="shared" si="13"/>
        <v>0.6296786089380418</v>
      </c>
      <c r="M92" s="48">
        <f t="shared" si="13"/>
        <v>0.5946964639970396</v>
      </c>
    </row>
    <row r="93" spans="1:13" ht="12.75">
      <c r="A93" s="45">
        <v>98</v>
      </c>
      <c r="B93" s="46">
        <v>0.2461</v>
      </c>
      <c r="C93" s="47">
        <v>0.1563</v>
      </c>
      <c r="D93" s="48">
        <f t="shared" si="12"/>
        <v>0.5035565402286247</v>
      </c>
      <c r="E93" s="48">
        <f t="shared" si="12"/>
        <v>0.46998610421338305</v>
      </c>
      <c r="F93" s="48">
        <f t="shared" si="12"/>
        <v>0.4406119727000466</v>
      </c>
      <c r="G93" s="48">
        <f t="shared" si="12"/>
        <v>0.41469362136474974</v>
      </c>
      <c r="H93" s="48">
        <f t="shared" si="12"/>
        <v>0.39165508684448586</v>
      </c>
      <c r="I93" s="48">
        <f t="shared" si="13"/>
        <v>0.8595133155273913</v>
      </c>
      <c r="J93" s="48">
        <f t="shared" si="13"/>
        <v>0.8022124278255651</v>
      </c>
      <c r="K93" s="48">
        <f t="shared" si="13"/>
        <v>0.7520741510864672</v>
      </c>
      <c r="L93" s="48">
        <f t="shared" si="13"/>
        <v>0.7078344951402046</v>
      </c>
      <c r="M93" s="48">
        <f t="shared" si="13"/>
        <v>0.6685103565213043</v>
      </c>
    </row>
    <row r="94" spans="1:13" ht="12.75">
      <c r="A94" s="45">
        <v>99</v>
      </c>
      <c r="B94" s="46">
        <v>0.2185</v>
      </c>
      <c r="C94" s="47">
        <v>0.1368</v>
      </c>
      <c r="D94" s="48">
        <f t="shared" si="12"/>
        <v>0.5671636821522404</v>
      </c>
      <c r="E94" s="48">
        <f t="shared" si="12"/>
        <v>0.5293527700087578</v>
      </c>
      <c r="F94" s="48">
        <f t="shared" si="12"/>
        <v>0.4962682218832104</v>
      </c>
      <c r="G94" s="48">
        <f t="shared" si="12"/>
        <v>0.4670759735371392</v>
      </c>
      <c r="H94" s="48">
        <f t="shared" si="12"/>
        <v>0.44112730834063146</v>
      </c>
      <c r="I94" s="48">
        <f t="shared" si="13"/>
        <v>0.9820316609424797</v>
      </c>
      <c r="J94" s="48">
        <f t="shared" si="13"/>
        <v>0.9165628835463143</v>
      </c>
      <c r="K94" s="48">
        <f t="shared" si="13"/>
        <v>0.8592777033246697</v>
      </c>
      <c r="L94" s="48">
        <f t="shared" si="13"/>
        <v>0.8087319560702774</v>
      </c>
      <c r="M94" s="48">
        <f t="shared" si="13"/>
        <v>0.7638024029552619</v>
      </c>
    </row>
    <row r="95" spans="1:13" ht="12.75">
      <c r="A95" s="38">
        <v>100</v>
      </c>
      <c r="B95" s="50">
        <v>0.1902</v>
      </c>
      <c r="C95" s="51">
        <v>0.1169</v>
      </c>
      <c r="D95" s="48">
        <f t="shared" si="12"/>
        <v>0.6515523898541774</v>
      </c>
      <c r="E95" s="48">
        <f t="shared" si="12"/>
        <v>0.6081155638638989</v>
      </c>
      <c r="F95" s="48">
        <f t="shared" si="12"/>
        <v>0.5701083411224052</v>
      </c>
      <c r="G95" s="48">
        <f t="shared" si="12"/>
        <v>0.536572556350499</v>
      </c>
      <c r="H95" s="48">
        <f t="shared" si="12"/>
        <v>0.5067629698865824</v>
      </c>
      <c r="I95" s="48">
        <f t="shared" si="13"/>
        <v>1.1492038598539882</v>
      </c>
      <c r="J95" s="48">
        <f t="shared" si="13"/>
        <v>1.0725902691970557</v>
      </c>
      <c r="K95" s="48">
        <f t="shared" si="13"/>
        <v>1.0055533773722396</v>
      </c>
      <c r="L95" s="48">
        <f t="shared" si="13"/>
        <v>0.9464031787032845</v>
      </c>
      <c r="M95" s="48">
        <f t="shared" si="13"/>
        <v>0.8938252243308797</v>
      </c>
    </row>
  </sheetData>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Crawford</dc:creator>
  <cp:keywords/>
  <dc:description/>
  <cp:lastModifiedBy>Chris Crawford</cp:lastModifiedBy>
  <cp:lastPrinted>2010-02-28T22:55:33Z</cp:lastPrinted>
  <dcterms:created xsi:type="dcterms:W3CDTF">2000-05-10T20:45:47Z</dcterms:created>
  <dcterms:modified xsi:type="dcterms:W3CDTF">2010-03-02T13:19:43Z</dcterms:modified>
  <cp:category/>
  <cp:version/>
  <cp:contentType/>
  <cp:contentStatus/>
  <cp:revision>3</cp:revision>
</cp:coreProperties>
</file>