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jjolicoeur\Documents\Stuff\"/>
    </mc:Choice>
  </mc:AlternateContent>
  <xr:revisionPtr revIDLastSave="0" documentId="8_{6A8E4BA5-65B7-463A-BE08-E368AE6AB5B3}" xr6:coauthVersionLast="36" xr6:coauthVersionMax="36" xr10:uidLastSave="{00000000-0000-0000-0000-000000000000}"/>
  <bookViews>
    <workbookView xWindow="0" yWindow="0" windowWidth="24450" windowHeight="8205" tabRatio="670" xr2:uid="{00000000-000D-0000-FFFF-FFFF00000000}"/>
  </bookViews>
  <sheets>
    <sheet name="2012 Marathon Results" sheetId="1" r:id="rId1"/>
    <sheet name="2012 Half Marathon Results" sheetId="2" r:id="rId2"/>
    <sheet name="Previous WAVA results" sheetId="4" r:id="rId3"/>
    <sheet name="2012 Summary" sheetId="3" r:id="rId4"/>
    <sheet name="Annual Counts" sheetId="5" r:id="rId5"/>
    <sheet name="2012 USCAA.org Raw Data " sheetId="6" r:id="rId6"/>
  </sheets>
  <definedNames>
    <definedName name="_xlnm.Print_Area" localSheetId="1">'2012 Half Marathon Results'!$A$1:$M$24</definedName>
    <definedName name="_xlnm.Print_Area" localSheetId="0">'2012 Marathon Results'!$A$1:$M$40</definedName>
    <definedName name="_xlnm.Print_Area" localSheetId="3">'2012 Summary'!$A$1:$C$48</definedName>
    <definedName name="_xlnm.Print_Area" localSheetId="2">'Previous WAVA results'!$A$1:$J$1268</definedName>
    <definedName name="_xlnm.Print_Titles" localSheetId="1">'2012 Half Marathon Results'!$1:$1</definedName>
    <definedName name="_xlnm.Print_Titles" localSheetId="0">'2012 Marathon Results'!$1:$1</definedName>
    <definedName name="_xlnm.Print_Titles" localSheetId="2">'Previous WAVA results'!$1:$1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 l="1"/>
  <c r="J7" i="1" s="1"/>
  <c r="L7" i="1" s="1"/>
  <c r="H7" i="1"/>
  <c r="D7" i="1"/>
  <c r="K7" i="1" l="1"/>
  <c r="I20" i="2"/>
  <c r="K20" i="2" s="1"/>
  <c r="H20" i="2"/>
  <c r="D20" i="2"/>
  <c r="I9" i="2"/>
  <c r="K9" i="2" s="1"/>
  <c r="H9" i="2"/>
  <c r="D9" i="2"/>
  <c r="D24" i="2"/>
  <c r="D23" i="2"/>
  <c r="D22" i="2"/>
  <c r="D21" i="2"/>
  <c r="D13" i="2"/>
  <c r="D7" i="2"/>
  <c r="D12" i="2"/>
  <c r="D10" i="2"/>
  <c r="D5" i="2"/>
  <c r="D8" i="2"/>
  <c r="D11" i="2"/>
  <c r="D6" i="2"/>
  <c r="D14" i="2"/>
  <c r="D17" i="2"/>
  <c r="D15" i="2"/>
  <c r="D16" i="2"/>
  <c r="D19" i="2"/>
  <c r="D18" i="2"/>
  <c r="D2" i="2"/>
  <c r="D4" i="2"/>
  <c r="D19" i="1"/>
  <c r="D21" i="1"/>
  <c r="D17" i="1"/>
  <c r="D20" i="1"/>
  <c r="D22" i="1"/>
  <c r="D18" i="1"/>
  <c r="D40" i="1"/>
  <c r="D39" i="1"/>
  <c r="D35" i="1"/>
  <c r="D31" i="1"/>
  <c r="D30" i="1"/>
  <c r="D33" i="1"/>
  <c r="D32" i="1"/>
  <c r="D29" i="1"/>
  <c r="D34" i="1"/>
  <c r="D5" i="1"/>
  <c r="D4" i="1"/>
  <c r="D13" i="1"/>
  <c r="D16" i="1"/>
  <c r="D8" i="1"/>
  <c r="D14" i="1"/>
  <c r="D3" i="1"/>
  <c r="D10" i="1"/>
  <c r="D9" i="1"/>
  <c r="D12" i="1"/>
  <c r="D2" i="1"/>
  <c r="D6" i="1"/>
  <c r="D15" i="1"/>
  <c r="D11" i="1"/>
  <c r="D27" i="1"/>
  <c r="D24" i="1"/>
  <c r="D28" i="1"/>
  <c r="D23" i="1"/>
  <c r="D26" i="1"/>
  <c r="D25" i="1"/>
  <c r="D37" i="1"/>
  <c r="D36" i="1"/>
  <c r="U21" i="5"/>
  <c r="U20" i="5"/>
  <c r="U19" i="5"/>
  <c r="U18" i="5"/>
  <c r="U17" i="5"/>
  <c r="U16" i="5"/>
  <c r="U15" i="5"/>
  <c r="U14" i="5"/>
  <c r="U13" i="5"/>
  <c r="U12" i="5"/>
  <c r="U11" i="5"/>
  <c r="U10" i="5"/>
  <c r="U9" i="5"/>
  <c r="U8" i="5"/>
  <c r="U7" i="5"/>
  <c r="U6" i="5"/>
  <c r="U5" i="5"/>
  <c r="U4" i="5"/>
  <c r="U3" i="5"/>
  <c r="S22" i="5"/>
  <c r="R22" i="5"/>
  <c r="Q22" i="5"/>
  <c r="P22" i="5"/>
  <c r="O22" i="5"/>
  <c r="N22" i="5"/>
  <c r="M22" i="5"/>
  <c r="L22" i="5"/>
  <c r="K22" i="5"/>
  <c r="J22" i="5"/>
  <c r="I22" i="5"/>
  <c r="H22" i="5"/>
  <c r="G22" i="5"/>
  <c r="F22" i="5"/>
  <c r="T19" i="5"/>
  <c r="T15" i="5"/>
  <c r="T21" i="5"/>
  <c r="T18" i="5"/>
  <c r="T13" i="5"/>
  <c r="T17" i="5"/>
  <c r="T9" i="5"/>
  <c r="T10" i="5"/>
  <c r="T16" i="5"/>
  <c r="T20" i="5"/>
  <c r="T11" i="5"/>
  <c r="T14" i="5"/>
  <c r="T12" i="5"/>
  <c r="T7" i="5"/>
  <c r="T6" i="5"/>
  <c r="T3" i="5"/>
  <c r="T8" i="5"/>
  <c r="T5" i="5"/>
  <c r="T4" i="5"/>
  <c r="G618" i="4"/>
  <c r="D3" i="2"/>
  <c r="H3" i="2"/>
  <c r="I3" i="2"/>
  <c r="K3" i="2" s="1"/>
  <c r="H4" i="2"/>
  <c r="I4" i="2"/>
  <c r="K4" i="2" s="1"/>
  <c r="H2" i="2"/>
  <c r="I2" i="2"/>
  <c r="K2" i="2" s="1"/>
  <c r="H18" i="2"/>
  <c r="I18" i="2"/>
  <c r="K18" i="2" s="1"/>
  <c r="H19" i="2"/>
  <c r="I19" i="2"/>
  <c r="K19" i="2" s="1"/>
  <c r="H16" i="2"/>
  <c r="I16" i="2"/>
  <c r="H15" i="2"/>
  <c r="I15" i="2"/>
  <c r="H17" i="2"/>
  <c r="I17" i="2"/>
  <c r="H14" i="2"/>
  <c r="I14" i="2"/>
  <c r="H6" i="2"/>
  <c r="I6" i="2"/>
  <c r="H11" i="2"/>
  <c r="I11" i="2"/>
  <c r="H8" i="2"/>
  <c r="I8" i="2"/>
  <c r="K8" i="2" s="1"/>
  <c r="H5" i="2"/>
  <c r="I5" i="2"/>
  <c r="K5" i="2" s="1"/>
  <c r="H10" i="2"/>
  <c r="I10" i="2"/>
  <c r="K10" i="2" s="1"/>
  <c r="H12" i="2"/>
  <c r="I12" i="2"/>
  <c r="K12" i="2" s="1"/>
  <c r="H7" i="2"/>
  <c r="I7" i="2"/>
  <c r="K7" i="2" s="1"/>
  <c r="H13" i="2"/>
  <c r="I13" i="2"/>
  <c r="K13" i="2" s="1"/>
  <c r="H21" i="2"/>
  <c r="I21" i="2"/>
  <c r="K21" i="2" s="1"/>
  <c r="H22" i="2"/>
  <c r="I22" i="2"/>
  <c r="K22" i="2" s="1"/>
  <c r="H23" i="2"/>
  <c r="I23" i="2"/>
  <c r="K23" i="2" s="1"/>
  <c r="H24" i="2"/>
  <c r="I24" i="2"/>
  <c r="K24" i="2" s="1"/>
  <c r="D75" i="2"/>
  <c r="E75" i="2"/>
  <c r="F75" i="2"/>
  <c r="G75" i="2"/>
  <c r="H75" i="2"/>
  <c r="I75" i="2"/>
  <c r="J75" i="2"/>
  <c r="K75" i="2"/>
  <c r="L75" i="2"/>
  <c r="M75" i="2"/>
  <c r="N75" i="2"/>
  <c r="O75" i="2"/>
  <c r="D76" i="2"/>
  <c r="E76" i="2"/>
  <c r="F76" i="2"/>
  <c r="G76" i="2"/>
  <c r="H76" i="2"/>
  <c r="I76" i="2"/>
  <c r="J76" i="2"/>
  <c r="K76" i="2"/>
  <c r="L76" i="2"/>
  <c r="M76" i="2"/>
  <c r="N76" i="2"/>
  <c r="O76" i="2"/>
  <c r="D77" i="2"/>
  <c r="E77" i="2"/>
  <c r="F77" i="2"/>
  <c r="G77" i="2"/>
  <c r="H77" i="2"/>
  <c r="I77" i="2"/>
  <c r="J77" i="2"/>
  <c r="K77" i="2"/>
  <c r="L77" i="2"/>
  <c r="M77" i="2"/>
  <c r="N77" i="2"/>
  <c r="O77" i="2"/>
  <c r="D78" i="2"/>
  <c r="E78" i="2"/>
  <c r="F78" i="2"/>
  <c r="G78" i="2"/>
  <c r="H78" i="2"/>
  <c r="I78" i="2"/>
  <c r="J78" i="2"/>
  <c r="K78" i="2"/>
  <c r="L78" i="2"/>
  <c r="M78" i="2"/>
  <c r="N78" i="2"/>
  <c r="O78" i="2"/>
  <c r="D79" i="2"/>
  <c r="E79" i="2"/>
  <c r="F79" i="2"/>
  <c r="G79" i="2"/>
  <c r="H79" i="2"/>
  <c r="I79" i="2"/>
  <c r="J79" i="2"/>
  <c r="K79" i="2"/>
  <c r="L79" i="2"/>
  <c r="M79" i="2"/>
  <c r="N79" i="2"/>
  <c r="O79" i="2"/>
  <c r="D80" i="2"/>
  <c r="E80" i="2"/>
  <c r="F80" i="2"/>
  <c r="G80" i="2"/>
  <c r="H80" i="2"/>
  <c r="I80" i="2"/>
  <c r="J80" i="2"/>
  <c r="K80" i="2"/>
  <c r="L80" i="2"/>
  <c r="M80" i="2"/>
  <c r="N80" i="2"/>
  <c r="O80" i="2"/>
  <c r="D81" i="2"/>
  <c r="E81" i="2"/>
  <c r="F81" i="2"/>
  <c r="G81" i="2"/>
  <c r="H81" i="2"/>
  <c r="I81" i="2"/>
  <c r="J81" i="2"/>
  <c r="K81" i="2"/>
  <c r="L81" i="2"/>
  <c r="M81" i="2"/>
  <c r="N81" i="2"/>
  <c r="O81" i="2"/>
  <c r="D82" i="2"/>
  <c r="E82" i="2"/>
  <c r="F82" i="2"/>
  <c r="G82" i="2"/>
  <c r="H82" i="2"/>
  <c r="I82" i="2"/>
  <c r="J82" i="2"/>
  <c r="K82" i="2"/>
  <c r="L82" i="2"/>
  <c r="M82" i="2"/>
  <c r="N82" i="2"/>
  <c r="O82" i="2"/>
  <c r="D83" i="2"/>
  <c r="E83" i="2"/>
  <c r="F83" i="2"/>
  <c r="G83" i="2"/>
  <c r="H83" i="2"/>
  <c r="I83" i="2"/>
  <c r="J83" i="2"/>
  <c r="K83" i="2"/>
  <c r="L83" i="2"/>
  <c r="M83" i="2"/>
  <c r="N83" i="2"/>
  <c r="O83" i="2"/>
  <c r="D84" i="2"/>
  <c r="E84" i="2"/>
  <c r="F84" i="2"/>
  <c r="G84" i="2"/>
  <c r="H84" i="2"/>
  <c r="I84" i="2"/>
  <c r="J84" i="2"/>
  <c r="K84" i="2"/>
  <c r="L84" i="2"/>
  <c r="M84" i="2"/>
  <c r="N84" i="2"/>
  <c r="O84" i="2"/>
  <c r="D85" i="2"/>
  <c r="E85" i="2"/>
  <c r="F85" i="2"/>
  <c r="G85" i="2"/>
  <c r="H85" i="2"/>
  <c r="I85" i="2"/>
  <c r="J85" i="2"/>
  <c r="K85" i="2"/>
  <c r="L85" i="2"/>
  <c r="M85" i="2"/>
  <c r="N85" i="2"/>
  <c r="O85" i="2"/>
  <c r="D86" i="2"/>
  <c r="E86" i="2"/>
  <c r="F86" i="2"/>
  <c r="G86" i="2"/>
  <c r="H86" i="2"/>
  <c r="I86" i="2"/>
  <c r="J86" i="2"/>
  <c r="K86" i="2"/>
  <c r="L86" i="2"/>
  <c r="M86" i="2"/>
  <c r="N86" i="2"/>
  <c r="O86" i="2"/>
  <c r="D87" i="2"/>
  <c r="E87" i="2"/>
  <c r="F87" i="2"/>
  <c r="G87" i="2"/>
  <c r="H87" i="2"/>
  <c r="I87" i="2"/>
  <c r="J87" i="2"/>
  <c r="K87" i="2"/>
  <c r="L87" i="2"/>
  <c r="M87" i="2"/>
  <c r="N87" i="2"/>
  <c r="O87" i="2"/>
  <c r="D88" i="2"/>
  <c r="E88" i="2"/>
  <c r="F88" i="2"/>
  <c r="G88" i="2"/>
  <c r="H88" i="2"/>
  <c r="I88" i="2"/>
  <c r="J88" i="2"/>
  <c r="K88" i="2"/>
  <c r="L88" i="2"/>
  <c r="M88" i="2"/>
  <c r="N88" i="2"/>
  <c r="O88" i="2"/>
  <c r="D89" i="2"/>
  <c r="E89" i="2"/>
  <c r="F89" i="2"/>
  <c r="G89" i="2"/>
  <c r="H89" i="2"/>
  <c r="I89" i="2"/>
  <c r="J89" i="2"/>
  <c r="K89" i="2"/>
  <c r="L89" i="2"/>
  <c r="M89" i="2"/>
  <c r="N89" i="2"/>
  <c r="O89" i="2"/>
  <c r="D90" i="2"/>
  <c r="E90" i="2"/>
  <c r="F90" i="2"/>
  <c r="G90" i="2"/>
  <c r="H90" i="2"/>
  <c r="I90" i="2"/>
  <c r="J90" i="2"/>
  <c r="K90" i="2"/>
  <c r="L90" i="2"/>
  <c r="M90" i="2"/>
  <c r="N90" i="2"/>
  <c r="O90" i="2"/>
  <c r="D91" i="2"/>
  <c r="E91" i="2"/>
  <c r="F91" i="2"/>
  <c r="G91" i="2"/>
  <c r="H91" i="2"/>
  <c r="I91" i="2"/>
  <c r="J91" i="2"/>
  <c r="K91" i="2"/>
  <c r="L91" i="2"/>
  <c r="M91" i="2"/>
  <c r="N91" i="2"/>
  <c r="O91" i="2"/>
  <c r="D92" i="2"/>
  <c r="E92" i="2"/>
  <c r="F92" i="2"/>
  <c r="G92" i="2"/>
  <c r="H92" i="2"/>
  <c r="I92" i="2"/>
  <c r="J92" i="2"/>
  <c r="K92" i="2"/>
  <c r="L92" i="2"/>
  <c r="M92" i="2"/>
  <c r="N92" i="2"/>
  <c r="O92" i="2"/>
  <c r="D93" i="2"/>
  <c r="E93" i="2"/>
  <c r="F93" i="2"/>
  <c r="G93" i="2"/>
  <c r="H93" i="2"/>
  <c r="I93" i="2"/>
  <c r="J93" i="2"/>
  <c r="K93" i="2"/>
  <c r="L93" i="2"/>
  <c r="M93" i="2"/>
  <c r="N93" i="2"/>
  <c r="O93" i="2"/>
  <c r="D94" i="2"/>
  <c r="E94" i="2"/>
  <c r="F94" i="2"/>
  <c r="G94" i="2"/>
  <c r="H94" i="2"/>
  <c r="I94" i="2"/>
  <c r="J94" i="2"/>
  <c r="K94" i="2"/>
  <c r="L94" i="2"/>
  <c r="M94" i="2"/>
  <c r="N94" i="2"/>
  <c r="O94" i="2"/>
  <c r="D95" i="2"/>
  <c r="E95" i="2"/>
  <c r="F95" i="2"/>
  <c r="G95" i="2"/>
  <c r="H95" i="2"/>
  <c r="I95" i="2"/>
  <c r="J95" i="2"/>
  <c r="K95" i="2"/>
  <c r="L95" i="2"/>
  <c r="M95" i="2"/>
  <c r="N95" i="2"/>
  <c r="O95" i="2"/>
  <c r="D96" i="2"/>
  <c r="E96" i="2"/>
  <c r="F96" i="2"/>
  <c r="G96" i="2"/>
  <c r="H96" i="2"/>
  <c r="I96" i="2"/>
  <c r="J96" i="2"/>
  <c r="K96" i="2"/>
  <c r="L96" i="2"/>
  <c r="M96" i="2"/>
  <c r="N96" i="2"/>
  <c r="O96" i="2"/>
  <c r="D97" i="2"/>
  <c r="E97" i="2"/>
  <c r="F97" i="2"/>
  <c r="G97" i="2"/>
  <c r="H97" i="2"/>
  <c r="I97" i="2"/>
  <c r="J97" i="2"/>
  <c r="K97" i="2"/>
  <c r="L97" i="2"/>
  <c r="M97" i="2"/>
  <c r="N97" i="2"/>
  <c r="O97" i="2"/>
  <c r="D98" i="2"/>
  <c r="E98" i="2"/>
  <c r="F98" i="2"/>
  <c r="G98" i="2"/>
  <c r="H98" i="2"/>
  <c r="I98" i="2"/>
  <c r="J98" i="2"/>
  <c r="K98" i="2"/>
  <c r="L98" i="2"/>
  <c r="M98" i="2"/>
  <c r="N98" i="2"/>
  <c r="O98" i="2"/>
  <c r="D99" i="2"/>
  <c r="E99" i="2"/>
  <c r="F99" i="2"/>
  <c r="G99" i="2"/>
  <c r="H99" i="2"/>
  <c r="I99" i="2"/>
  <c r="J99" i="2"/>
  <c r="K99" i="2"/>
  <c r="L99" i="2"/>
  <c r="M99" i="2"/>
  <c r="N99" i="2"/>
  <c r="O99" i="2"/>
  <c r="D100" i="2"/>
  <c r="E100" i="2"/>
  <c r="F100" i="2"/>
  <c r="G100" i="2"/>
  <c r="H100" i="2"/>
  <c r="I100" i="2"/>
  <c r="J100" i="2"/>
  <c r="K100" i="2"/>
  <c r="L100" i="2"/>
  <c r="M100" i="2"/>
  <c r="N100" i="2"/>
  <c r="O100" i="2"/>
  <c r="D101" i="2"/>
  <c r="E101" i="2"/>
  <c r="F101" i="2"/>
  <c r="G101" i="2"/>
  <c r="H101" i="2"/>
  <c r="I101" i="2"/>
  <c r="J101" i="2"/>
  <c r="K101" i="2"/>
  <c r="L101" i="2"/>
  <c r="M101" i="2"/>
  <c r="N101" i="2"/>
  <c r="O101" i="2"/>
  <c r="D102" i="2"/>
  <c r="E102" i="2"/>
  <c r="F102" i="2"/>
  <c r="G102" i="2"/>
  <c r="H102" i="2"/>
  <c r="I102" i="2"/>
  <c r="J102" i="2"/>
  <c r="K102" i="2"/>
  <c r="L102" i="2"/>
  <c r="M102" i="2"/>
  <c r="N102" i="2"/>
  <c r="O102" i="2"/>
  <c r="D103" i="2"/>
  <c r="E103" i="2"/>
  <c r="F103" i="2"/>
  <c r="G103" i="2"/>
  <c r="H103" i="2"/>
  <c r="I103" i="2"/>
  <c r="J103" i="2"/>
  <c r="K103" i="2"/>
  <c r="L103" i="2"/>
  <c r="M103" i="2"/>
  <c r="N103" i="2"/>
  <c r="O103" i="2"/>
  <c r="D104" i="2"/>
  <c r="E104" i="2"/>
  <c r="F104" i="2"/>
  <c r="G104" i="2"/>
  <c r="H104" i="2"/>
  <c r="I104" i="2"/>
  <c r="J104" i="2"/>
  <c r="K104" i="2"/>
  <c r="L104" i="2"/>
  <c r="M104" i="2"/>
  <c r="N104" i="2"/>
  <c r="O104" i="2"/>
  <c r="D105" i="2"/>
  <c r="E105" i="2"/>
  <c r="F105" i="2"/>
  <c r="G105" i="2"/>
  <c r="H105" i="2"/>
  <c r="I105" i="2"/>
  <c r="J105" i="2"/>
  <c r="K105" i="2"/>
  <c r="L105" i="2"/>
  <c r="M105" i="2"/>
  <c r="N105" i="2"/>
  <c r="O105" i="2"/>
  <c r="D106" i="2"/>
  <c r="E106" i="2"/>
  <c r="F106" i="2"/>
  <c r="G106" i="2"/>
  <c r="H106" i="2"/>
  <c r="I106" i="2"/>
  <c r="J106" i="2"/>
  <c r="K106" i="2"/>
  <c r="L106" i="2"/>
  <c r="M106" i="2"/>
  <c r="N106" i="2"/>
  <c r="O106" i="2"/>
  <c r="D107" i="2"/>
  <c r="E107" i="2"/>
  <c r="F107" i="2"/>
  <c r="G107" i="2"/>
  <c r="H107" i="2"/>
  <c r="I107" i="2"/>
  <c r="J107" i="2"/>
  <c r="K107" i="2"/>
  <c r="L107" i="2"/>
  <c r="M107" i="2"/>
  <c r="N107" i="2"/>
  <c r="O107" i="2"/>
  <c r="D108" i="2"/>
  <c r="E108" i="2"/>
  <c r="F108" i="2"/>
  <c r="G108" i="2"/>
  <c r="H108" i="2"/>
  <c r="I108" i="2"/>
  <c r="J108" i="2"/>
  <c r="K108" i="2"/>
  <c r="L108" i="2"/>
  <c r="M108" i="2"/>
  <c r="N108" i="2"/>
  <c r="O108" i="2"/>
  <c r="D109" i="2"/>
  <c r="E109" i="2"/>
  <c r="F109" i="2"/>
  <c r="G109" i="2"/>
  <c r="H109" i="2"/>
  <c r="I109" i="2"/>
  <c r="J109" i="2"/>
  <c r="K109" i="2"/>
  <c r="L109" i="2"/>
  <c r="M109" i="2"/>
  <c r="N109" i="2"/>
  <c r="O109" i="2"/>
  <c r="D110" i="2"/>
  <c r="E110" i="2"/>
  <c r="F110" i="2"/>
  <c r="G110" i="2"/>
  <c r="H110" i="2"/>
  <c r="I110" i="2"/>
  <c r="J110" i="2"/>
  <c r="K110" i="2"/>
  <c r="L110" i="2"/>
  <c r="M110" i="2"/>
  <c r="N110" i="2"/>
  <c r="O110" i="2"/>
  <c r="D111" i="2"/>
  <c r="E111" i="2"/>
  <c r="F111" i="2"/>
  <c r="G111" i="2"/>
  <c r="H111" i="2"/>
  <c r="I111" i="2"/>
  <c r="J111" i="2"/>
  <c r="K111" i="2"/>
  <c r="L111" i="2"/>
  <c r="M111" i="2"/>
  <c r="N111" i="2"/>
  <c r="O111" i="2"/>
  <c r="D112" i="2"/>
  <c r="E112" i="2"/>
  <c r="F112" i="2"/>
  <c r="G112" i="2"/>
  <c r="H112" i="2"/>
  <c r="I112" i="2"/>
  <c r="J112" i="2"/>
  <c r="K112" i="2"/>
  <c r="L112" i="2"/>
  <c r="M112" i="2"/>
  <c r="N112" i="2"/>
  <c r="O112" i="2"/>
  <c r="D113" i="2"/>
  <c r="E113" i="2"/>
  <c r="F113" i="2"/>
  <c r="G113" i="2"/>
  <c r="H113" i="2"/>
  <c r="I113" i="2"/>
  <c r="J113" i="2"/>
  <c r="K113" i="2"/>
  <c r="L113" i="2"/>
  <c r="M113" i="2"/>
  <c r="N113" i="2"/>
  <c r="O113" i="2"/>
  <c r="D114" i="2"/>
  <c r="E114" i="2"/>
  <c r="F114" i="2"/>
  <c r="G114" i="2"/>
  <c r="H114" i="2"/>
  <c r="I114" i="2"/>
  <c r="J114" i="2"/>
  <c r="K114" i="2"/>
  <c r="L114" i="2"/>
  <c r="M114" i="2"/>
  <c r="N114" i="2"/>
  <c r="O114" i="2"/>
  <c r="D115" i="2"/>
  <c r="E115" i="2"/>
  <c r="F115" i="2"/>
  <c r="G115" i="2"/>
  <c r="H115" i="2"/>
  <c r="I115" i="2"/>
  <c r="J115" i="2"/>
  <c r="K115" i="2"/>
  <c r="L115" i="2"/>
  <c r="M115" i="2"/>
  <c r="N115" i="2"/>
  <c r="O115" i="2"/>
  <c r="D116" i="2"/>
  <c r="E116" i="2"/>
  <c r="F116" i="2"/>
  <c r="G116" i="2"/>
  <c r="H116" i="2"/>
  <c r="I116" i="2"/>
  <c r="J116" i="2"/>
  <c r="K116" i="2"/>
  <c r="L116" i="2"/>
  <c r="M116" i="2"/>
  <c r="N116" i="2"/>
  <c r="O116" i="2"/>
  <c r="D117" i="2"/>
  <c r="E117" i="2"/>
  <c r="F117" i="2"/>
  <c r="G117" i="2"/>
  <c r="H117" i="2"/>
  <c r="I117" i="2"/>
  <c r="J117" i="2"/>
  <c r="K117" i="2"/>
  <c r="L117" i="2"/>
  <c r="M117" i="2"/>
  <c r="N117" i="2"/>
  <c r="O117" i="2"/>
  <c r="D118" i="2"/>
  <c r="E118" i="2"/>
  <c r="F118" i="2"/>
  <c r="G118" i="2"/>
  <c r="H118" i="2"/>
  <c r="I118" i="2"/>
  <c r="J118" i="2"/>
  <c r="K118" i="2"/>
  <c r="L118" i="2"/>
  <c r="M118" i="2"/>
  <c r="N118" i="2"/>
  <c r="O118" i="2"/>
  <c r="D119" i="2"/>
  <c r="E119" i="2"/>
  <c r="F119" i="2"/>
  <c r="G119" i="2"/>
  <c r="H119" i="2"/>
  <c r="I119" i="2"/>
  <c r="J119" i="2"/>
  <c r="K119" i="2"/>
  <c r="L119" i="2"/>
  <c r="M119" i="2"/>
  <c r="N119" i="2"/>
  <c r="O119" i="2"/>
  <c r="D120" i="2"/>
  <c r="E120" i="2"/>
  <c r="F120" i="2"/>
  <c r="G120" i="2"/>
  <c r="H120" i="2"/>
  <c r="I120" i="2"/>
  <c r="J120" i="2"/>
  <c r="K120" i="2"/>
  <c r="L120" i="2"/>
  <c r="M120" i="2"/>
  <c r="N120" i="2"/>
  <c r="O120" i="2"/>
  <c r="D121" i="2"/>
  <c r="E121" i="2"/>
  <c r="F121" i="2"/>
  <c r="G121" i="2"/>
  <c r="H121" i="2"/>
  <c r="I121" i="2"/>
  <c r="J121" i="2"/>
  <c r="K121" i="2"/>
  <c r="L121" i="2"/>
  <c r="M121" i="2"/>
  <c r="N121" i="2"/>
  <c r="O121" i="2"/>
  <c r="D122" i="2"/>
  <c r="E122" i="2"/>
  <c r="F122" i="2"/>
  <c r="G122" i="2"/>
  <c r="H122" i="2"/>
  <c r="I122" i="2"/>
  <c r="J122" i="2"/>
  <c r="K122" i="2"/>
  <c r="L122" i="2"/>
  <c r="M122" i="2"/>
  <c r="N122" i="2"/>
  <c r="O122" i="2"/>
  <c r="D123" i="2"/>
  <c r="E123" i="2"/>
  <c r="F123" i="2"/>
  <c r="G123" i="2"/>
  <c r="H123" i="2"/>
  <c r="I123" i="2"/>
  <c r="J123" i="2"/>
  <c r="K123" i="2"/>
  <c r="L123" i="2"/>
  <c r="M123" i="2"/>
  <c r="N123" i="2"/>
  <c r="O123" i="2"/>
  <c r="D124" i="2"/>
  <c r="E124" i="2"/>
  <c r="F124" i="2"/>
  <c r="G124" i="2"/>
  <c r="H124" i="2"/>
  <c r="I124" i="2"/>
  <c r="J124" i="2"/>
  <c r="K124" i="2"/>
  <c r="L124" i="2"/>
  <c r="M124" i="2"/>
  <c r="N124" i="2"/>
  <c r="O124" i="2"/>
  <c r="D125" i="2"/>
  <c r="E125" i="2"/>
  <c r="F125" i="2"/>
  <c r="G125" i="2"/>
  <c r="H125" i="2"/>
  <c r="I125" i="2"/>
  <c r="J125" i="2"/>
  <c r="K125" i="2"/>
  <c r="L125" i="2"/>
  <c r="M125" i="2"/>
  <c r="N125" i="2"/>
  <c r="O125" i="2"/>
  <c r="D126" i="2"/>
  <c r="E126" i="2"/>
  <c r="F126" i="2"/>
  <c r="G126" i="2"/>
  <c r="H126" i="2"/>
  <c r="I126" i="2"/>
  <c r="J126" i="2"/>
  <c r="K126" i="2"/>
  <c r="L126" i="2"/>
  <c r="M126" i="2"/>
  <c r="N126" i="2"/>
  <c r="O126" i="2"/>
  <c r="D127" i="2"/>
  <c r="E127" i="2"/>
  <c r="F127" i="2"/>
  <c r="G127" i="2"/>
  <c r="H127" i="2"/>
  <c r="I127" i="2"/>
  <c r="J127" i="2"/>
  <c r="K127" i="2"/>
  <c r="L127" i="2"/>
  <c r="M127" i="2"/>
  <c r="N127" i="2"/>
  <c r="O127" i="2"/>
  <c r="D128" i="2"/>
  <c r="E128" i="2"/>
  <c r="F128" i="2"/>
  <c r="G128" i="2"/>
  <c r="H128" i="2"/>
  <c r="I128" i="2"/>
  <c r="J128" i="2"/>
  <c r="K128" i="2"/>
  <c r="L128" i="2"/>
  <c r="M128" i="2"/>
  <c r="N128" i="2"/>
  <c r="O128" i="2"/>
  <c r="D129" i="2"/>
  <c r="E129" i="2"/>
  <c r="F129" i="2"/>
  <c r="G129" i="2"/>
  <c r="H129" i="2"/>
  <c r="I129" i="2"/>
  <c r="J129" i="2"/>
  <c r="K129" i="2"/>
  <c r="L129" i="2"/>
  <c r="M129" i="2"/>
  <c r="N129" i="2"/>
  <c r="O129" i="2"/>
  <c r="D130" i="2"/>
  <c r="E130" i="2"/>
  <c r="F130" i="2"/>
  <c r="G130" i="2"/>
  <c r="H130" i="2"/>
  <c r="I130" i="2"/>
  <c r="J130" i="2"/>
  <c r="K130" i="2"/>
  <c r="L130" i="2"/>
  <c r="M130" i="2"/>
  <c r="N130" i="2"/>
  <c r="O130" i="2"/>
  <c r="D131" i="2"/>
  <c r="E131" i="2"/>
  <c r="F131" i="2"/>
  <c r="G131" i="2"/>
  <c r="H131" i="2"/>
  <c r="I131" i="2"/>
  <c r="J131" i="2"/>
  <c r="K131" i="2"/>
  <c r="L131" i="2"/>
  <c r="M131" i="2"/>
  <c r="N131" i="2"/>
  <c r="O131" i="2"/>
  <c r="D132" i="2"/>
  <c r="E132" i="2"/>
  <c r="F132" i="2"/>
  <c r="G132" i="2"/>
  <c r="H132" i="2"/>
  <c r="I132" i="2"/>
  <c r="J132" i="2"/>
  <c r="K132" i="2"/>
  <c r="L132" i="2"/>
  <c r="M132" i="2"/>
  <c r="N132" i="2"/>
  <c r="O132" i="2"/>
  <c r="D133" i="2"/>
  <c r="E133" i="2"/>
  <c r="F133" i="2"/>
  <c r="G133" i="2"/>
  <c r="H133" i="2"/>
  <c r="I133" i="2"/>
  <c r="J133" i="2"/>
  <c r="K133" i="2"/>
  <c r="L133" i="2"/>
  <c r="M133" i="2"/>
  <c r="N133" i="2"/>
  <c r="O133" i="2"/>
  <c r="D134" i="2"/>
  <c r="E134" i="2"/>
  <c r="F134" i="2"/>
  <c r="G134" i="2"/>
  <c r="H134" i="2"/>
  <c r="I134" i="2"/>
  <c r="J134" i="2"/>
  <c r="K134" i="2"/>
  <c r="L134" i="2"/>
  <c r="M134" i="2"/>
  <c r="N134" i="2"/>
  <c r="O134" i="2"/>
  <c r="D135" i="2"/>
  <c r="E135" i="2"/>
  <c r="F135" i="2"/>
  <c r="G135" i="2"/>
  <c r="H135" i="2"/>
  <c r="I135" i="2"/>
  <c r="J135" i="2"/>
  <c r="K135" i="2"/>
  <c r="L135" i="2"/>
  <c r="M135" i="2"/>
  <c r="N135" i="2"/>
  <c r="O135" i="2"/>
  <c r="D136" i="2"/>
  <c r="E136" i="2"/>
  <c r="F136" i="2"/>
  <c r="G136" i="2"/>
  <c r="H136" i="2"/>
  <c r="I136" i="2"/>
  <c r="J136" i="2"/>
  <c r="K136" i="2"/>
  <c r="L136" i="2"/>
  <c r="M136" i="2"/>
  <c r="N136" i="2"/>
  <c r="O136" i="2"/>
  <c r="D137" i="2"/>
  <c r="E137" i="2"/>
  <c r="F137" i="2"/>
  <c r="G137" i="2"/>
  <c r="H137" i="2"/>
  <c r="I137" i="2"/>
  <c r="J137" i="2"/>
  <c r="K137" i="2"/>
  <c r="L137" i="2"/>
  <c r="M137" i="2"/>
  <c r="N137" i="2"/>
  <c r="O137" i="2"/>
  <c r="D138" i="2"/>
  <c r="E138" i="2"/>
  <c r="F138" i="2"/>
  <c r="G138" i="2"/>
  <c r="H138" i="2"/>
  <c r="I138" i="2"/>
  <c r="J138" i="2"/>
  <c r="K138" i="2"/>
  <c r="L138" i="2"/>
  <c r="M138" i="2"/>
  <c r="N138" i="2"/>
  <c r="O138" i="2"/>
  <c r="D139" i="2"/>
  <c r="E139" i="2"/>
  <c r="F139" i="2"/>
  <c r="G139" i="2"/>
  <c r="H139" i="2"/>
  <c r="I139" i="2"/>
  <c r="J139" i="2"/>
  <c r="K139" i="2"/>
  <c r="L139" i="2"/>
  <c r="M139" i="2"/>
  <c r="N139" i="2"/>
  <c r="O139" i="2"/>
  <c r="D140" i="2"/>
  <c r="E140" i="2"/>
  <c r="F140" i="2"/>
  <c r="G140" i="2"/>
  <c r="H140" i="2"/>
  <c r="I140" i="2"/>
  <c r="J140" i="2"/>
  <c r="K140" i="2"/>
  <c r="L140" i="2"/>
  <c r="M140" i="2"/>
  <c r="N140" i="2"/>
  <c r="O140" i="2"/>
  <c r="D141" i="2"/>
  <c r="E141" i="2"/>
  <c r="F141" i="2"/>
  <c r="G141" i="2"/>
  <c r="H141" i="2"/>
  <c r="I141" i="2"/>
  <c r="J141" i="2"/>
  <c r="K141" i="2"/>
  <c r="L141" i="2"/>
  <c r="M141" i="2"/>
  <c r="N141" i="2"/>
  <c r="O141" i="2"/>
  <c r="D142" i="2"/>
  <c r="E142" i="2"/>
  <c r="F142" i="2"/>
  <c r="G142" i="2"/>
  <c r="H142" i="2"/>
  <c r="I142" i="2"/>
  <c r="J142" i="2"/>
  <c r="K142" i="2"/>
  <c r="L142" i="2"/>
  <c r="M142" i="2"/>
  <c r="N142" i="2"/>
  <c r="O142" i="2"/>
  <c r="D143" i="2"/>
  <c r="E143" i="2"/>
  <c r="F143" i="2"/>
  <c r="G143" i="2"/>
  <c r="H143" i="2"/>
  <c r="I143" i="2"/>
  <c r="J143" i="2"/>
  <c r="K143" i="2"/>
  <c r="L143" i="2"/>
  <c r="M143" i="2"/>
  <c r="N143" i="2"/>
  <c r="O143" i="2"/>
  <c r="D144" i="2"/>
  <c r="E144" i="2"/>
  <c r="F144" i="2"/>
  <c r="G144" i="2"/>
  <c r="H144" i="2"/>
  <c r="I144" i="2"/>
  <c r="J144" i="2"/>
  <c r="K144" i="2"/>
  <c r="L144" i="2"/>
  <c r="M144" i="2"/>
  <c r="N144" i="2"/>
  <c r="O144" i="2"/>
  <c r="D145" i="2"/>
  <c r="E145" i="2"/>
  <c r="F145" i="2"/>
  <c r="G145" i="2"/>
  <c r="H145" i="2"/>
  <c r="I145" i="2"/>
  <c r="J145" i="2"/>
  <c r="K145" i="2"/>
  <c r="L145" i="2"/>
  <c r="M145" i="2"/>
  <c r="N145" i="2"/>
  <c r="O145" i="2"/>
  <c r="D146" i="2"/>
  <c r="E146" i="2"/>
  <c r="F146" i="2"/>
  <c r="G146" i="2"/>
  <c r="H146" i="2"/>
  <c r="I146" i="2"/>
  <c r="J146" i="2"/>
  <c r="K146" i="2"/>
  <c r="L146" i="2"/>
  <c r="M146" i="2"/>
  <c r="N146" i="2"/>
  <c r="O146" i="2"/>
  <c r="D147" i="2"/>
  <c r="E147" i="2"/>
  <c r="F147" i="2"/>
  <c r="G147" i="2"/>
  <c r="H147" i="2"/>
  <c r="I147" i="2"/>
  <c r="J147" i="2"/>
  <c r="K147" i="2"/>
  <c r="L147" i="2"/>
  <c r="M147" i="2"/>
  <c r="N147" i="2"/>
  <c r="O147" i="2"/>
  <c r="D148" i="2"/>
  <c r="E148" i="2"/>
  <c r="F148" i="2"/>
  <c r="G148" i="2"/>
  <c r="H148" i="2"/>
  <c r="I148" i="2"/>
  <c r="J148" i="2"/>
  <c r="K148" i="2"/>
  <c r="L148" i="2"/>
  <c r="M148" i="2"/>
  <c r="N148" i="2"/>
  <c r="O148" i="2"/>
  <c r="D149" i="2"/>
  <c r="E149" i="2"/>
  <c r="F149" i="2"/>
  <c r="G149" i="2"/>
  <c r="H149" i="2"/>
  <c r="I149" i="2"/>
  <c r="J149" i="2"/>
  <c r="K149" i="2"/>
  <c r="L149" i="2"/>
  <c r="M149" i="2"/>
  <c r="N149" i="2"/>
  <c r="O149" i="2"/>
  <c r="D150" i="2"/>
  <c r="E150" i="2"/>
  <c r="F150" i="2"/>
  <c r="G150" i="2"/>
  <c r="H150" i="2"/>
  <c r="I150" i="2"/>
  <c r="J150" i="2"/>
  <c r="K150" i="2"/>
  <c r="L150" i="2"/>
  <c r="M150" i="2"/>
  <c r="N150" i="2"/>
  <c r="O150" i="2"/>
  <c r="D151" i="2"/>
  <c r="E151" i="2"/>
  <c r="F151" i="2"/>
  <c r="G151" i="2"/>
  <c r="H151" i="2"/>
  <c r="I151" i="2"/>
  <c r="J151" i="2"/>
  <c r="K151" i="2"/>
  <c r="L151" i="2"/>
  <c r="M151" i="2"/>
  <c r="N151" i="2"/>
  <c r="O151" i="2"/>
  <c r="D152" i="2"/>
  <c r="E152" i="2"/>
  <c r="F152" i="2"/>
  <c r="G152" i="2"/>
  <c r="H152" i="2"/>
  <c r="I152" i="2"/>
  <c r="J152" i="2"/>
  <c r="K152" i="2"/>
  <c r="L152" i="2"/>
  <c r="M152" i="2"/>
  <c r="N152" i="2"/>
  <c r="O152" i="2"/>
  <c r="D153" i="2"/>
  <c r="E153" i="2"/>
  <c r="F153" i="2"/>
  <c r="G153" i="2"/>
  <c r="H153" i="2"/>
  <c r="I153" i="2"/>
  <c r="J153" i="2"/>
  <c r="K153" i="2"/>
  <c r="L153" i="2"/>
  <c r="M153" i="2"/>
  <c r="N153" i="2"/>
  <c r="O153" i="2"/>
  <c r="D154" i="2"/>
  <c r="E154" i="2"/>
  <c r="F154" i="2"/>
  <c r="G154" i="2"/>
  <c r="H154" i="2"/>
  <c r="I154" i="2"/>
  <c r="J154" i="2"/>
  <c r="K154" i="2"/>
  <c r="L154" i="2"/>
  <c r="M154" i="2"/>
  <c r="N154" i="2"/>
  <c r="O154" i="2"/>
  <c r="D155" i="2"/>
  <c r="E155" i="2"/>
  <c r="F155" i="2"/>
  <c r="G155" i="2"/>
  <c r="H155" i="2"/>
  <c r="I155" i="2"/>
  <c r="J155" i="2"/>
  <c r="K155" i="2"/>
  <c r="L155" i="2"/>
  <c r="M155" i="2"/>
  <c r="N155" i="2"/>
  <c r="O155" i="2"/>
  <c r="D156" i="2"/>
  <c r="E156" i="2"/>
  <c r="F156" i="2"/>
  <c r="G156" i="2"/>
  <c r="H156" i="2"/>
  <c r="I156" i="2"/>
  <c r="J156" i="2"/>
  <c r="K156" i="2"/>
  <c r="L156" i="2"/>
  <c r="M156" i="2"/>
  <c r="N156" i="2"/>
  <c r="O156" i="2"/>
  <c r="D157" i="2"/>
  <c r="E157" i="2"/>
  <c r="F157" i="2"/>
  <c r="G157" i="2"/>
  <c r="H157" i="2"/>
  <c r="I157" i="2"/>
  <c r="J157" i="2"/>
  <c r="K157" i="2"/>
  <c r="L157" i="2"/>
  <c r="M157" i="2"/>
  <c r="N157" i="2"/>
  <c r="O157" i="2"/>
  <c r="D158" i="2"/>
  <c r="E158" i="2"/>
  <c r="F158" i="2"/>
  <c r="G158" i="2"/>
  <c r="H158" i="2"/>
  <c r="I158" i="2"/>
  <c r="J158" i="2"/>
  <c r="K158" i="2"/>
  <c r="L158" i="2"/>
  <c r="M158" i="2"/>
  <c r="N158" i="2"/>
  <c r="O158" i="2"/>
  <c r="D159" i="2"/>
  <c r="E159" i="2"/>
  <c r="F159" i="2"/>
  <c r="G159" i="2"/>
  <c r="H159" i="2"/>
  <c r="I159" i="2"/>
  <c r="J159" i="2"/>
  <c r="K159" i="2"/>
  <c r="L159" i="2"/>
  <c r="M159" i="2"/>
  <c r="N159" i="2"/>
  <c r="O159" i="2"/>
  <c r="D160" i="2"/>
  <c r="E160" i="2"/>
  <c r="F160" i="2"/>
  <c r="G160" i="2"/>
  <c r="H160" i="2"/>
  <c r="I160" i="2"/>
  <c r="J160" i="2"/>
  <c r="K160" i="2"/>
  <c r="L160" i="2"/>
  <c r="M160" i="2"/>
  <c r="N160" i="2"/>
  <c r="O160" i="2"/>
  <c r="D161" i="2"/>
  <c r="E161" i="2"/>
  <c r="F161" i="2"/>
  <c r="G161" i="2"/>
  <c r="H161" i="2"/>
  <c r="I161" i="2"/>
  <c r="J161" i="2"/>
  <c r="K161" i="2"/>
  <c r="L161" i="2"/>
  <c r="M161" i="2"/>
  <c r="N161" i="2"/>
  <c r="O161" i="2"/>
  <c r="D162" i="2"/>
  <c r="E162" i="2"/>
  <c r="F162" i="2"/>
  <c r="G162" i="2"/>
  <c r="H162" i="2"/>
  <c r="I162" i="2"/>
  <c r="J162" i="2"/>
  <c r="K162" i="2"/>
  <c r="L162" i="2"/>
  <c r="M162" i="2"/>
  <c r="N162" i="2"/>
  <c r="O162" i="2"/>
  <c r="D163" i="2"/>
  <c r="E163" i="2"/>
  <c r="F163" i="2"/>
  <c r="G163" i="2"/>
  <c r="H163" i="2"/>
  <c r="I163" i="2"/>
  <c r="J163" i="2"/>
  <c r="K163" i="2"/>
  <c r="L163" i="2"/>
  <c r="M163" i="2"/>
  <c r="N163" i="2"/>
  <c r="O163" i="2"/>
  <c r="D164" i="2"/>
  <c r="E164" i="2"/>
  <c r="F164" i="2"/>
  <c r="G164" i="2"/>
  <c r="H164" i="2"/>
  <c r="I164" i="2"/>
  <c r="J164" i="2"/>
  <c r="K164" i="2"/>
  <c r="L164" i="2"/>
  <c r="M164" i="2"/>
  <c r="N164" i="2"/>
  <c r="O164" i="2"/>
  <c r="D165" i="2"/>
  <c r="E165" i="2"/>
  <c r="F165" i="2"/>
  <c r="G165" i="2"/>
  <c r="H165" i="2"/>
  <c r="I165" i="2"/>
  <c r="J165" i="2"/>
  <c r="K165" i="2"/>
  <c r="L165" i="2"/>
  <c r="M165" i="2"/>
  <c r="N165" i="2"/>
  <c r="O165" i="2"/>
  <c r="D166" i="2"/>
  <c r="E166" i="2"/>
  <c r="F166" i="2"/>
  <c r="G166" i="2"/>
  <c r="H166" i="2"/>
  <c r="I166" i="2"/>
  <c r="J166" i="2"/>
  <c r="K166" i="2"/>
  <c r="L166" i="2"/>
  <c r="M166" i="2"/>
  <c r="N166" i="2"/>
  <c r="O166" i="2"/>
  <c r="D167" i="2"/>
  <c r="E167" i="2"/>
  <c r="F167" i="2"/>
  <c r="G167" i="2"/>
  <c r="H167" i="2"/>
  <c r="I167" i="2"/>
  <c r="J167" i="2"/>
  <c r="K167" i="2"/>
  <c r="L167" i="2"/>
  <c r="M167" i="2"/>
  <c r="N167" i="2"/>
  <c r="O167" i="2"/>
  <c r="D38" i="1"/>
  <c r="H38" i="1"/>
  <c r="I38" i="1"/>
  <c r="H36" i="1"/>
  <c r="I36" i="1"/>
  <c r="K36" i="1" s="1"/>
  <c r="H37" i="1"/>
  <c r="I37" i="1"/>
  <c r="K37" i="1" s="1"/>
  <c r="H25" i="1"/>
  <c r="I25" i="1"/>
  <c r="K25" i="1" s="1"/>
  <c r="H26" i="1"/>
  <c r="I26" i="1"/>
  <c r="K26" i="1" s="1"/>
  <c r="H23" i="1"/>
  <c r="I23" i="1"/>
  <c r="K23" i="1" s="1"/>
  <c r="H28" i="1"/>
  <c r="I28" i="1"/>
  <c r="K28" i="1" s="1"/>
  <c r="H24" i="1"/>
  <c r="I24" i="1"/>
  <c r="K24" i="1" s="1"/>
  <c r="H27" i="1"/>
  <c r="I27" i="1"/>
  <c r="K27" i="1" s="1"/>
  <c r="H11" i="1"/>
  <c r="I11" i="1"/>
  <c r="K11" i="1" s="1"/>
  <c r="H15" i="1"/>
  <c r="I15" i="1"/>
  <c r="K15" i="1" s="1"/>
  <c r="H6" i="1"/>
  <c r="I6" i="1"/>
  <c r="K6" i="1" s="1"/>
  <c r="H2" i="1"/>
  <c r="I2" i="1"/>
  <c r="K2" i="1" s="1"/>
  <c r="H12" i="1"/>
  <c r="I12" i="1"/>
  <c r="K12" i="1" s="1"/>
  <c r="H9" i="1"/>
  <c r="I9" i="1"/>
  <c r="K9" i="1" s="1"/>
  <c r="H10" i="1"/>
  <c r="I10" i="1"/>
  <c r="K10" i="1" s="1"/>
  <c r="H3" i="1"/>
  <c r="I3" i="1"/>
  <c r="K3" i="1" s="1"/>
  <c r="H14" i="1"/>
  <c r="I14" i="1"/>
  <c r="K14" i="1" s="1"/>
  <c r="H8" i="1"/>
  <c r="I8" i="1"/>
  <c r="K8" i="1" s="1"/>
  <c r="H16" i="1"/>
  <c r="I16" i="1"/>
  <c r="K16" i="1" s="1"/>
  <c r="H13" i="1"/>
  <c r="I13" i="1"/>
  <c r="K13" i="1" s="1"/>
  <c r="H4" i="1"/>
  <c r="I4" i="1"/>
  <c r="H5" i="1"/>
  <c r="I5" i="1"/>
  <c r="K5" i="1" s="1"/>
  <c r="H34" i="1"/>
  <c r="I34" i="1"/>
  <c r="K34" i="1" s="1"/>
  <c r="H29" i="1"/>
  <c r="I29" i="1"/>
  <c r="K29" i="1" s="1"/>
  <c r="H32" i="1"/>
  <c r="I32" i="1"/>
  <c r="H33" i="1"/>
  <c r="I33" i="1"/>
  <c r="H30" i="1"/>
  <c r="I30" i="1"/>
  <c r="H31" i="1"/>
  <c r="I31" i="1"/>
  <c r="K31" i="1" s="1"/>
  <c r="H35" i="1"/>
  <c r="I35" i="1"/>
  <c r="K35" i="1" s="1"/>
  <c r="H39" i="1"/>
  <c r="I39" i="1"/>
  <c r="K39" i="1" s="1"/>
  <c r="H40" i="1"/>
  <c r="I40" i="1"/>
  <c r="H18" i="1"/>
  <c r="I18" i="1"/>
  <c r="H22" i="1"/>
  <c r="I22" i="1"/>
  <c r="H20" i="1"/>
  <c r="I20" i="1"/>
  <c r="H17" i="1"/>
  <c r="I17" i="1"/>
  <c r="H21" i="1"/>
  <c r="I21" i="1"/>
  <c r="H19" i="1"/>
  <c r="I19" i="1"/>
  <c r="K19" i="1" s="1"/>
  <c r="D110" i="1"/>
  <c r="E110" i="1"/>
  <c r="F110" i="1"/>
  <c r="G110" i="1"/>
  <c r="H110" i="1"/>
  <c r="I110" i="1"/>
  <c r="J110" i="1"/>
  <c r="K110" i="1"/>
  <c r="L110" i="1"/>
  <c r="M110" i="1"/>
  <c r="N110" i="1"/>
  <c r="O110" i="1"/>
  <c r="D111" i="1"/>
  <c r="E111" i="1"/>
  <c r="F111" i="1"/>
  <c r="G111" i="1"/>
  <c r="H111" i="1"/>
  <c r="I111" i="1"/>
  <c r="J111" i="1"/>
  <c r="K111" i="1"/>
  <c r="L111" i="1"/>
  <c r="M111" i="1"/>
  <c r="N111" i="1"/>
  <c r="O111" i="1"/>
  <c r="D112" i="1"/>
  <c r="E112" i="1"/>
  <c r="F112" i="1"/>
  <c r="G112" i="1"/>
  <c r="H112" i="1"/>
  <c r="I112" i="1"/>
  <c r="J112" i="1"/>
  <c r="K112" i="1"/>
  <c r="L112" i="1"/>
  <c r="M112" i="1"/>
  <c r="N112" i="1"/>
  <c r="O112" i="1"/>
  <c r="D113" i="1"/>
  <c r="E113" i="1"/>
  <c r="F113" i="1"/>
  <c r="G113" i="1"/>
  <c r="H113" i="1"/>
  <c r="I113" i="1"/>
  <c r="J113" i="1"/>
  <c r="K113" i="1"/>
  <c r="L113" i="1"/>
  <c r="M113" i="1"/>
  <c r="N113" i="1"/>
  <c r="O113" i="1"/>
  <c r="D114" i="1"/>
  <c r="E114" i="1"/>
  <c r="F114" i="1"/>
  <c r="G114" i="1"/>
  <c r="H114" i="1"/>
  <c r="I114" i="1"/>
  <c r="J114" i="1"/>
  <c r="K114" i="1"/>
  <c r="L114" i="1"/>
  <c r="M114" i="1"/>
  <c r="N114" i="1"/>
  <c r="O114" i="1"/>
  <c r="D115" i="1"/>
  <c r="E115" i="1"/>
  <c r="F115" i="1"/>
  <c r="G115" i="1"/>
  <c r="H115" i="1"/>
  <c r="I115" i="1"/>
  <c r="J115" i="1"/>
  <c r="K115" i="1"/>
  <c r="L115" i="1"/>
  <c r="M115" i="1"/>
  <c r="N115" i="1"/>
  <c r="O115" i="1"/>
  <c r="D116" i="1"/>
  <c r="E116" i="1"/>
  <c r="F116" i="1"/>
  <c r="G116" i="1"/>
  <c r="H116" i="1"/>
  <c r="I116" i="1"/>
  <c r="J116" i="1"/>
  <c r="K116" i="1"/>
  <c r="L116" i="1"/>
  <c r="M116" i="1"/>
  <c r="N116" i="1"/>
  <c r="O116" i="1"/>
  <c r="D117" i="1"/>
  <c r="E117" i="1"/>
  <c r="F117" i="1"/>
  <c r="G117" i="1"/>
  <c r="H117" i="1"/>
  <c r="I117" i="1"/>
  <c r="J117" i="1"/>
  <c r="K117" i="1"/>
  <c r="L117" i="1"/>
  <c r="M117" i="1"/>
  <c r="N117" i="1"/>
  <c r="O117" i="1"/>
  <c r="D118" i="1"/>
  <c r="E118" i="1"/>
  <c r="F118" i="1"/>
  <c r="G118" i="1"/>
  <c r="H118" i="1"/>
  <c r="I118" i="1"/>
  <c r="J118" i="1"/>
  <c r="K118" i="1"/>
  <c r="L118" i="1"/>
  <c r="M118" i="1"/>
  <c r="N118" i="1"/>
  <c r="O118" i="1"/>
  <c r="D119" i="1"/>
  <c r="E119" i="1"/>
  <c r="F119" i="1"/>
  <c r="G119" i="1"/>
  <c r="H119" i="1"/>
  <c r="I119" i="1"/>
  <c r="J119" i="1"/>
  <c r="K119" i="1"/>
  <c r="L119" i="1"/>
  <c r="M119" i="1"/>
  <c r="N119" i="1"/>
  <c r="O119" i="1"/>
  <c r="D120" i="1"/>
  <c r="E120" i="1"/>
  <c r="F120" i="1"/>
  <c r="G120" i="1"/>
  <c r="H120" i="1"/>
  <c r="I120" i="1"/>
  <c r="J120" i="1"/>
  <c r="K120" i="1"/>
  <c r="L120" i="1"/>
  <c r="M120" i="1"/>
  <c r="N120" i="1"/>
  <c r="O120" i="1"/>
  <c r="D121" i="1"/>
  <c r="E121" i="1"/>
  <c r="F121" i="1"/>
  <c r="G121" i="1"/>
  <c r="H121" i="1"/>
  <c r="I121" i="1"/>
  <c r="J121" i="1"/>
  <c r="K121" i="1"/>
  <c r="L121" i="1"/>
  <c r="M121" i="1"/>
  <c r="N121" i="1"/>
  <c r="O121" i="1"/>
  <c r="D122" i="1"/>
  <c r="E122" i="1"/>
  <c r="F122" i="1"/>
  <c r="G122" i="1"/>
  <c r="H122" i="1"/>
  <c r="I122" i="1"/>
  <c r="J122" i="1"/>
  <c r="K122" i="1"/>
  <c r="L122" i="1"/>
  <c r="M122" i="1"/>
  <c r="N122" i="1"/>
  <c r="O122" i="1"/>
  <c r="D123" i="1"/>
  <c r="E123" i="1"/>
  <c r="F123" i="1"/>
  <c r="G123" i="1"/>
  <c r="H123" i="1"/>
  <c r="I123" i="1"/>
  <c r="J123" i="1"/>
  <c r="K123" i="1"/>
  <c r="L123" i="1"/>
  <c r="M123" i="1"/>
  <c r="N123" i="1"/>
  <c r="O123" i="1"/>
  <c r="D124" i="1"/>
  <c r="E124" i="1"/>
  <c r="F124" i="1"/>
  <c r="G124" i="1"/>
  <c r="H124" i="1"/>
  <c r="I124" i="1"/>
  <c r="J124" i="1"/>
  <c r="K124" i="1"/>
  <c r="L124" i="1"/>
  <c r="M124" i="1"/>
  <c r="N124" i="1"/>
  <c r="O124" i="1"/>
  <c r="D125" i="1"/>
  <c r="E125" i="1"/>
  <c r="F125" i="1"/>
  <c r="G125" i="1"/>
  <c r="H125" i="1"/>
  <c r="I125" i="1"/>
  <c r="J125" i="1"/>
  <c r="K125" i="1"/>
  <c r="L125" i="1"/>
  <c r="M125" i="1"/>
  <c r="N125" i="1"/>
  <c r="O125" i="1"/>
  <c r="D126" i="1"/>
  <c r="E126" i="1"/>
  <c r="F126" i="1"/>
  <c r="G126" i="1"/>
  <c r="H126" i="1"/>
  <c r="I126" i="1"/>
  <c r="J126" i="1"/>
  <c r="K126" i="1"/>
  <c r="L126" i="1"/>
  <c r="M126" i="1"/>
  <c r="N126" i="1"/>
  <c r="O126" i="1"/>
  <c r="D127" i="1"/>
  <c r="E127" i="1"/>
  <c r="F127" i="1"/>
  <c r="G127" i="1"/>
  <c r="H127" i="1"/>
  <c r="I127" i="1"/>
  <c r="J127" i="1"/>
  <c r="K127" i="1"/>
  <c r="L127" i="1"/>
  <c r="M127" i="1"/>
  <c r="N127" i="1"/>
  <c r="O127" i="1"/>
  <c r="D128" i="1"/>
  <c r="E128" i="1"/>
  <c r="F128" i="1"/>
  <c r="G128" i="1"/>
  <c r="H128" i="1"/>
  <c r="I128" i="1"/>
  <c r="J128" i="1"/>
  <c r="K128" i="1"/>
  <c r="L128" i="1"/>
  <c r="M128" i="1"/>
  <c r="N128" i="1"/>
  <c r="O128" i="1"/>
  <c r="D129" i="1"/>
  <c r="E129" i="1"/>
  <c r="F129" i="1"/>
  <c r="G129" i="1"/>
  <c r="H129" i="1"/>
  <c r="I129" i="1"/>
  <c r="J129" i="1"/>
  <c r="K129" i="1"/>
  <c r="L129" i="1"/>
  <c r="M129" i="1"/>
  <c r="N129" i="1"/>
  <c r="O129" i="1"/>
  <c r="D130" i="1"/>
  <c r="E130" i="1"/>
  <c r="F130" i="1"/>
  <c r="G130" i="1"/>
  <c r="H130" i="1"/>
  <c r="I130" i="1"/>
  <c r="J130" i="1"/>
  <c r="K130" i="1"/>
  <c r="L130" i="1"/>
  <c r="M130" i="1"/>
  <c r="N130" i="1"/>
  <c r="O130" i="1"/>
  <c r="D131" i="1"/>
  <c r="E131" i="1"/>
  <c r="F131" i="1"/>
  <c r="G131" i="1"/>
  <c r="H131" i="1"/>
  <c r="I131" i="1"/>
  <c r="J131" i="1"/>
  <c r="K131" i="1"/>
  <c r="L131" i="1"/>
  <c r="M131" i="1"/>
  <c r="N131" i="1"/>
  <c r="O131" i="1"/>
  <c r="D132" i="1"/>
  <c r="E132" i="1"/>
  <c r="F132" i="1"/>
  <c r="G132" i="1"/>
  <c r="H132" i="1"/>
  <c r="I132" i="1"/>
  <c r="J132" i="1"/>
  <c r="K132" i="1"/>
  <c r="L132" i="1"/>
  <c r="M132" i="1"/>
  <c r="N132" i="1"/>
  <c r="O132" i="1"/>
  <c r="D133" i="1"/>
  <c r="E133" i="1"/>
  <c r="F133" i="1"/>
  <c r="G133" i="1"/>
  <c r="H133" i="1"/>
  <c r="I133" i="1"/>
  <c r="J133" i="1"/>
  <c r="K133" i="1"/>
  <c r="L133" i="1"/>
  <c r="M133" i="1"/>
  <c r="N133" i="1"/>
  <c r="O133" i="1"/>
  <c r="D134" i="1"/>
  <c r="E134" i="1"/>
  <c r="F134" i="1"/>
  <c r="G134" i="1"/>
  <c r="H134" i="1"/>
  <c r="I134" i="1"/>
  <c r="J134" i="1"/>
  <c r="K134" i="1"/>
  <c r="L134" i="1"/>
  <c r="M134" i="1"/>
  <c r="N134" i="1"/>
  <c r="O134" i="1"/>
  <c r="D135" i="1"/>
  <c r="E135" i="1"/>
  <c r="F135" i="1"/>
  <c r="G135" i="1"/>
  <c r="H135" i="1"/>
  <c r="I135" i="1"/>
  <c r="J135" i="1"/>
  <c r="K135" i="1"/>
  <c r="L135" i="1"/>
  <c r="M135" i="1"/>
  <c r="N135" i="1"/>
  <c r="O135" i="1"/>
  <c r="D136" i="1"/>
  <c r="E136" i="1"/>
  <c r="F136" i="1"/>
  <c r="G136" i="1"/>
  <c r="H136" i="1"/>
  <c r="I136" i="1"/>
  <c r="J136" i="1"/>
  <c r="K136" i="1"/>
  <c r="L136" i="1"/>
  <c r="M136" i="1"/>
  <c r="N136" i="1"/>
  <c r="O136" i="1"/>
  <c r="D137" i="1"/>
  <c r="E137" i="1"/>
  <c r="F137" i="1"/>
  <c r="G137" i="1"/>
  <c r="H137" i="1"/>
  <c r="I137" i="1"/>
  <c r="J137" i="1"/>
  <c r="K137" i="1"/>
  <c r="L137" i="1"/>
  <c r="M137" i="1"/>
  <c r="N137" i="1"/>
  <c r="O137" i="1"/>
  <c r="D138" i="1"/>
  <c r="E138" i="1"/>
  <c r="F138" i="1"/>
  <c r="G138" i="1"/>
  <c r="H138" i="1"/>
  <c r="I138" i="1"/>
  <c r="J138" i="1"/>
  <c r="K138" i="1"/>
  <c r="L138" i="1"/>
  <c r="M138" i="1"/>
  <c r="N138" i="1"/>
  <c r="O138" i="1"/>
  <c r="D139" i="1"/>
  <c r="E139" i="1"/>
  <c r="F139" i="1"/>
  <c r="G139" i="1"/>
  <c r="H139" i="1"/>
  <c r="I139" i="1"/>
  <c r="J139" i="1"/>
  <c r="K139" i="1"/>
  <c r="L139" i="1"/>
  <c r="M139" i="1"/>
  <c r="N139" i="1"/>
  <c r="O139" i="1"/>
  <c r="D140" i="1"/>
  <c r="E140" i="1"/>
  <c r="F140" i="1"/>
  <c r="G140" i="1"/>
  <c r="H140" i="1"/>
  <c r="I140" i="1"/>
  <c r="J140" i="1"/>
  <c r="K140" i="1"/>
  <c r="L140" i="1"/>
  <c r="M140" i="1"/>
  <c r="N140" i="1"/>
  <c r="O140" i="1"/>
  <c r="D141" i="1"/>
  <c r="E141" i="1"/>
  <c r="F141" i="1"/>
  <c r="G141" i="1"/>
  <c r="H141" i="1"/>
  <c r="I141" i="1"/>
  <c r="J141" i="1"/>
  <c r="K141" i="1"/>
  <c r="L141" i="1"/>
  <c r="M141" i="1"/>
  <c r="N141" i="1"/>
  <c r="O141" i="1"/>
  <c r="D142" i="1"/>
  <c r="E142" i="1"/>
  <c r="F142" i="1"/>
  <c r="G142" i="1"/>
  <c r="H142" i="1"/>
  <c r="I142" i="1"/>
  <c r="J142" i="1"/>
  <c r="K142" i="1"/>
  <c r="L142" i="1"/>
  <c r="M142" i="1"/>
  <c r="N142" i="1"/>
  <c r="O142" i="1"/>
  <c r="D143" i="1"/>
  <c r="E143" i="1"/>
  <c r="F143" i="1"/>
  <c r="G143" i="1"/>
  <c r="H143" i="1"/>
  <c r="I143" i="1"/>
  <c r="J143" i="1"/>
  <c r="K143" i="1"/>
  <c r="L143" i="1"/>
  <c r="M143" i="1"/>
  <c r="N143" i="1"/>
  <c r="O143" i="1"/>
  <c r="D144" i="1"/>
  <c r="E144" i="1"/>
  <c r="F144" i="1"/>
  <c r="G144" i="1"/>
  <c r="H144" i="1"/>
  <c r="I144" i="1"/>
  <c r="J144" i="1"/>
  <c r="K144" i="1"/>
  <c r="L144" i="1"/>
  <c r="M144" i="1"/>
  <c r="N144" i="1"/>
  <c r="O144" i="1"/>
  <c r="D145" i="1"/>
  <c r="E145" i="1"/>
  <c r="F145" i="1"/>
  <c r="G145" i="1"/>
  <c r="H145" i="1"/>
  <c r="I145" i="1"/>
  <c r="J145" i="1"/>
  <c r="K145" i="1"/>
  <c r="L145" i="1"/>
  <c r="M145" i="1"/>
  <c r="N145" i="1"/>
  <c r="O145" i="1"/>
  <c r="D146" i="1"/>
  <c r="E146" i="1"/>
  <c r="F146" i="1"/>
  <c r="G146" i="1"/>
  <c r="H146" i="1"/>
  <c r="I146" i="1"/>
  <c r="J146" i="1"/>
  <c r="K146" i="1"/>
  <c r="L146" i="1"/>
  <c r="M146" i="1"/>
  <c r="N146" i="1"/>
  <c r="O146" i="1"/>
  <c r="D147" i="1"/>
  <c r="E147" i="1"/>
  <c r="F147" i="1"/>
  <c r="G147" i="1"/>
  <c r="H147" i="1"/>
  <c r="I147" i="1"/>
  <c r="J147" i="1"/>
  <c r="K147" i="1"/>
  <c r="L147" i="1"/>
  <c r="M147" i="1"/>
  <c r="N147" i="1"/>
  <c r="O147" i="1"/>
  <c r="D148" i="1"/>
  <c r="E148" i="1"/>
  <c r="F148" i="1"/>
  <c r="G148" i="1"/>
  <c r="H148" i="1"/>
  <c r="I148" i="1"/>
  <c r="J148" i="1"/>
  <c r="K148" i="1"/>
  <c r="L148" i="1"/>
  <c r="M148" i="1"/>
  <c r="N148" i="1"/>
  <c r="O148" i="1"/>
  <c r="D149" i="1"/>
  <c r="E149" i="1"/>
  <c r="F149" i="1"/>
  <c r="G149" i="1"/>
  <c r="H149" i="1"/>
  <c r="I149" i="1"/>
  <c r="J149" i="1"/>
  <c r="K149" i="1"/>
  <c r="L149" i="1"/>
  <c r="M149" i="1"/>
  <c r="N149" i="1"/>
  <c r="O149" i="1"/>
  <c r="D150" i="1"/>
  <c r="E150" i="1"/>
  <c r="F150" i="1"/>
  <c r="G150" i="1"/>
  <c r="H150" i="1"/>
  <c r="I150" i="1"/>
  <c r="J150" i="1"/>
  <c r="K150" i="1"/>
  <c r="L150" i="1"/>
  <c r="M150" i="1"/>
  <c r="N150" i="1"/>
  <c r="O150" i="1"/>
  <c r="D151" i="1"/>
  <c r="E151" i="1"/>
  <c r="F151" i="1"/>
  <c r="G151" i="1"/>
  <c r="H151" i="1"/>
  <c r="I151" i="1"/>
  <c r="J151" i="1"/>
  <c r="K151" i="1"/>
  <c r="L151" i="1"/>
  <c r="M151" i="1"/>
  <c r="N151" i="1"/>
  <c r="O151" i="1"/>
  <c r="D152" i="1"/>
  <c r="E152" i="1"/>
  <c r="F152" i="1"/>
  <c r="G152" i="1"/>
  <c r="H152" i="1"/>
  <c r="I152" i="1"/>
  <c r="J152" i="1"/>
  <c r="K152" i="1"/>
  <c r="L152" i="1"/>
  <c r="M152" i="1"/>
  <c r="N152" i="1"/>
  <c r="O152" i="1"/>
  <c r="D153" i="1"/>
  <c r="E153" i="1"/>
  <c r="F153" i="1"/>
  <c r="G153" i="1"/>
  <c r="H153" i="1"/>
  <c r="I153" i="1"/>
  <c r="J153" i="1"/>
  <c r="K153" i="1"/>
  <c r="L153" i="1"/>
  <c r="M153" i="1"/>
  <c r="N153" i="1"/>
  <c r="O153" i="1"/>
  <c r="D154" i="1"/>
  <c r="E154" i="1"/>
  <c r="F154" i="1"/>
  <c r="G154" i="1"/>
  <c r="H154" i="1"/>
  <c r="I154" i="1"/>
  <c r="J154" i="1"/>
  <c r="K154" i="1"/>
  <c r="L154" i="1"/>
  <c r="M154" i="1"/>
  <c r="N154" i="1"/>
  <c r="O154" i="1"/>
  <c r="D155" i="1"/>
  <c r="E155" i="1"/>
  <c r="F155" i="1"/>
  <c r="G155" i="1"/>
  <c r="H155" i="1"/>
  <c r="I155" i="1"/>
  <c r="J155" i="1"/>
  <c r="K155" i="1"/>
  <c r="L155" i="1"/>
  <c r="M155" i="1"/>
  <c r="N155" i="1"/>
  <c r="O155" i="1"/>
  <c r="D156" i="1"/>
  <c r="E156" i="1"/>
  <c r="F156" i="1"/>
  <c r="G156" i="1"/>
  <c r="H156" i="1"/>
  <c r="I156" i="1"/>
  <c r="J156" i="1"/>
  <c r="K156" i="1"/>
  <c r="L156" i="1"/>
  <c r="M156" i="1"/>
  <c r="N156" i="1"/>
  <c r="O156" i="1"/>
  <c r="D157" i="1"/>
  <c r="E157" i="1"/>
  <c r="F157" i="1"/>
  <c r="G157" i="1"/>
  <c r="H157" i="1"/>
  <c r="I157" i="1"/>
  <c r="J157" i="1"/>
  <c r="K157" i="1"/>
  <c r="L157" i="1"/>
  <c r="M157" i="1"/>
  <c r="N157" i="1"/>
  <c r="O157" i="1"/>
  <c r="D158" i="1"/>
  <c r="E158" i="1"/>
  <c r="F158" i="1"/>
  <c r="G158" i="1"/>
  <c r="H158" i="1"/>
  <c r="I158" i="1"/>
  <c r="J158" i="1"/>
  <c r="K158" i="1"/>
  <c r="L158" i="1"/>
  <c r="M158" i="1"/>
  <c r="N158" i="1"/>
  <c r="O158" i="1"/>
  <c r="D159" i="1"/>
  <c r="E159" i="1"/>
  <c r="F159" i="1"/>
  <c r="G159" i="1"/>
  <c r="H159" i="1"/>
  <c r="I159" i="1"/>
  <c r="J159" i="1"/>
  <c r="K159" i="1"/>
  <c r="L159" i="1"/>
  <c r="M159" i="1"/>
  <c r="N159" i="1"/>
  <c r="O159" i="1"/>
  <c r="D160" i="1"/>
  <c r="E160" i="1"/>
  <c r="F160" i="1"/>
  <c r="G160" i="1"/>
  <c r="H160" i="1"/>
  <c r="I160" i="1"/>
  <c r="J160" i="1"/>
  <c r="K160" i="1"/>
  <c r="L160" i="1"/>
  <c r="M160" i="1"/>
  <c r="N160" i="1"/>
  <c r="O160" i="1"/>
  <c r="D161" i="1"/>
  <c r="E161" i="1"/>
  <c r="F161" i="1"/>
  <c r="G161" i="1"/>
  <c r="H161" i="1"/>
  <c r="I161" i="1"/>
  <c r="J161" i="1"/>
  <c r="K161" i="1"/>
  <c r="L161" i="1"/>
  <c r="M161" i="1"/>
  <c r="N161" i="1"/>
  <c r="O161" i="1"/>
  <c r="D162" i="1"/>
  <c r="E162" i="1"/>
  <c r="F162" i="1"/>
  <c r="G162" i="1"/>
  <c r="H162" i="1"/>
  <c r="I162" i="1"/>
  <c r="J162" i="1"/>
  <c r="K162" i="1"/>
  <c r="L162" i="1"/>
  <c r="M162" i="1"/>
  <c r="N162" i="1"/>
  <c r="O162" i="1"/>
  <c r="D163" i="1"/>
  <c r="E163" i="1"/>
  <c r="F163" i="1"/>
  <c r="G163" i="1"/>
  <c r="H163" i="1"/>
  <c r="I163" i="1"/>
  <c r="J163" i="1"/>
  <c r="K163" i="1"/>
  <c r="L163" i="1"/>
  <c r="M163" i="1"/>
  <c r="N163" i="1"/>
  <c r="O163" i="1"/>
  <c r="D164" i="1"/>
  <c r="E164" i="1"/>
  <c r="F164" i="1"/>
  <c r="G164" i="1"/>
  <c r="H164" i="1"/>
  <c r="I164" i="1"/>
  <c r="J164" i="1"/>
  <c r="K164" i="1"/>
  <c r="L164" i="1"/>
  <c r="M164" i="1"/>
  <c r="N164" i="1"/>
  <c r="O164" i="1"/>
  <c r="D165" i="1"/>
  <c r="E165" i="1"/>
  <c r="F165" i="1"/>
  <c r="G165" i="1"/>
  <c r="H165" i="1"/>
  <c r="I165" i="1"/>
  <c r="J165" i="1"/>
  <c r="K165" i="1"/>
  <c r="L165" i="1"/>
  <c r="M165" i="1"/>
  <c r="N165" i="1"/>
  <c r="O165" i="1"/>
  <c r="D166" i="1"/>
  <c r="E166" i="1"/>
  <c r="F166" i="1"/>
  <c r="G166" i="1"/>
  <c r="H166" i="1"/>
  <c r="I166" i="1"/>
  <c r="J166" i="1"/>
  <c r="K166" i="1"/>
  <c r="L166" i="1"/>
  <c r="M166" i="1"/>
  <c r="N166" i="1"/>
  <c r="O166" i="1"/>
  <c r="D167" i="1"/>
  <c r="E167" i="1"/>
  <c r="F167" i="1"/>
  <c r="G167" i="1"/>
  <c r="H167" i="1"/>
  <c r="I167" i="1"/>
  <c r="J167" i="1"/>
  <c r="K167" i="1"/>
  <c r="L167" i="1"/>
  <c r="M167" i="1"/>
  <c r="N167" i="1"/>
  <c r="O167" i="1"/>
  <c r="D168" i="1"/>
  <c r="E168" i="1"/>
  <c r="F168" i="1"/>
  <c r="G168" i="1"/>
  <c r="H168" i="1"/>
  <c r="I168" i="1"/>
  <c r="J168" i="1"/>
  <c r="K168" i="1"/>
  <c r="L168" i="1"/>
  <c r="M168" i="1"/>
  <c r="N168" i="1"/>
  <c r="O168" i="1"/>
  <c r="D169" i="1"/>
  <c r="E169" i="1"/>
  <c r="F169" i="1"/>
  <c r="G169" i="1"/>
  <c r="H169" i="1"/>
  <c r="I169" i="1"/>
  <c r="J169" i="1"/>
  <c r="K169" i="1"/>
  <c r="L169" i="1"/>
  <c r="M169" i="1"/>
  <c r="N169" i="1"/>
  <c r="O169" i="1"/>
  <c r="D170" i="1"/>
  <c r="E170" i="1"/>
  <c r="F170" i="1"/>
  <c r="G170" i="1"/>
  <c r="H170" i="1"/>
  <c r="I170" i="1"/>
  <c r="J170" i="1"/>
  <c r="K170" i="1"/>
  <c r="L170" i="1"/>
  <c r="M170" i="1"/>
  <c r="N170" i="1"/>
  <c r="O170" i="1"/>
  <c r="D171" i="1"/>
  <c r="E171" i="1"/>
  <c r="F171" i="1"/>
  <c r="G171" i="1"/>
  <c r="H171" i="1"/>
  <c r="I171" i="1"/>
  <c r="J171" i="1"/>
  <c r="K171" i="1"/>
  <c r="L171" i="1"/>
  <c r="M171" i="1"/>
  <c r="N171" i="1"/>
  <c r="O171" i="1"/>
  <c r="D172" i="1"/>
  <c r="E172" i="1"/>
  <c r="F172" i="1"/>
  <c r="G172" i="1"/>
  <c r="H172" i="1"/>
  <c r="I172" i="1"/>
  <c r="J172" i="1"/>
  <c r="K172" i="1"/>
  <c r="L172" i="1"/>
  <c r="M172" i="1"/>
  <c r="N172" i="1"/>
  <c r="O172" i="1"/>
  <c r="D173" i="1"/>
  <c r="E173" i="1"/>
  <c r="F173" i="1"/>
  <c r="G173" i="1"/>
  <c r="H173" i="1"/>
  <c r="I173" i="1"/>
  <c r="J173" i="1"/>
  <c r="K173" i="1"/>
  <c r="L173" i="1"/>
  <c r="M173" i="1"/>
  <c r="N173" i="1"/>
  <c r="O173" i="1"/>
  <c r="D174" i="1"/>
  <c r="E174" i="1"/>
  <c r="F174" i="1"/>
  <c r="G174" i="1"/>
  <c r="H174" i="1"/>
  <c r="I174" i="1"/>
  <c r="J174" i="1"/>
  <c r="K174" i="1"/>
  <c r="L174" i="1"/>
  <c r="M174" i="1"/>
  <c r="N174" i="1"/>
  <c r="O174" i="1"/>
  <c r="D175" i="1"/>
  <c r="E175" i="1"/>
  <c r="F175" i="1"/>
  <c r="G175" i="1"/>
  <c r="H175" i="1"/>
  <c r="I175" i="1"/>
  <c r="J175" i="1"/>
  <c r="K175" i="1"/>
  <c r="L175" i="1"/>
  <c r="M175" i="1"/>
  <c r="N175" i="1"/>
  <c r="O175" i="1"/>
  <c r="D176" i="1"/>
  <c r="E176" i="1"/>
  <c r="F176" i="1"/>
  <c r="G176" i="1"/>
  <c r="H176" i="1"/>
  <c r="I176" i="1"/>
  <c r="J176" i="1"/>
  <c r="K176" i="1"/>
  <c r="L176" i="1"/>
  <c r="M176" i="1"/>
  <c r="N176" i="1"/>
  <c r="O176" i="1"/>
  <c r="D177" i="1"/>
  <c r="E177" i="1"/>
  <c r="F177" i="1"/>
  <c r="G177" i="1"/>
  <c r="H177" i="1"/>
  <c r="I177" i="1"/>
  <c r="J177" i="1"/>
  <c r="K177" i="1"/>
  <c r="L177" i="1"/>
  <c r="M177" i="1"/>
  <c r="N177" i="1"/>
  <c r="O177" i="1"/>
  <c r="D178" i="1"/>
  <c r="E178" i="1"/>
  <c r="F178" i="1"/>
  <c r="G178" i="1"/>
  <c r="H178" i="1"/>
  <c r="I178" i="1"/>
  <c r="J178" i="1"/>
  <c r="K178" i="1"/>
  <c r="L178" i="1"/>
  <c r="M178" i="1"/>
  <c r="N178" i="1"/>
  <c r="O178" i="1"/>
  <c r="D179" i="1"/>
  <c r="E179" i="1"/>
  <c r="F179" i="1"/>
  <c r="G179" i="1"/>
  <c r="H179" i="1"/>
  <c r="I179" i="1"/>
  <c r="J179" i="1"/>
  <c r="K179" i="1"/>
  <c r="L179" i="1"/>
  <c r="M179" i="1"/>
  <c r="N179" i="1"/>
  <c r="O179" i="1"/>
  <c r="D180" i="1"/>
  <c r="E180" i="1"/>
  <c r="F180" i="1"/>
  <c r="G180" i="1"/>
  <c r="H180" i="1"/>
  <c r="I180" i="1"/>
  <c r="J180" i="1"/>
  <c r="K180" i="1"/>
  <c r="L180" i="1"/>
  <c r="M180" i="1"/>
  <c r="N180" i="1"/>
  <c r="O180" i="1"/>
  <c r="D181" i="1"/>
  <c r="E181" i="1"/>
  <c r="F181" i="1"/>
  <c r="G181" i="1"/>
  <c r="H181" i="1"/>
  <c r="I181" i="1"/>
  <c r="J181" i="1"/>
  <c r="K181" i="1"/>
  <c r="L181" i="1"/>
  <c r="M181" i="1"/>
  <c r="N181" i="1"/>
  <c r="O181" i="1"/>
  <c r="D182" i="1"/>
  <c r="E182" i="1"/>
  <c r="F182" i="1"/>
  <c r="G182" i="1"/>
  <c r="H182" i="1"/>
  <c r="I182" i="1"/>
  <c r="J182" i="1"/>
  <c r="K182" i="1"/>
  <c r="L182" i="1"/>
  <c r="M182" i="1"/>
  <c r="N182" i="1"/>
  <c r="O182" i="1"/>
  <c r="D183" i="1"/>
  <c r="E183" i="1"/>
  <c r="F183" i="1"/>
  <c r="G183" i="1"/>
  <c r="H183" i="1"/>
  <c r="I183" i="1"/>
  <c r="J183" i="1"/>
  <c r="K183" i="1"/>
  <c r="L183" i="1"/>
  <c r="M183" i="1"/>
  <c r="N183" i="1"/>
  <c r="O183" i="1"/>
  <c r="D184" i="1"/>
  <c r="E184" i="1"/>
  <c r="F184" i="1"/>
  <c r="G184" i="1"/>
  <c r="H184" i="1"/>
  <c r="I184" i="1"/>
  <c r="J184" i="1"/>
  <c r="K184" i="1"/>
  <c r="L184" i="1"/>
  <c r="M184" i="1"/>
  <c r="N184" i="1"/>
  <c r="O184" i="1"/>
  <c r="D185" i="1"/>
  <c r="E185" i="1"/>
  <c r="F185" i="1"/>
  <c r="G185" i="1"/>
  <c r="H185" i="1"/>
  <c r="I185" i="1"/>
  <c r="J185" i="1"/>
  <c r="K185" i="1"/>
  <c r="L185" i="1"/>
  <c r="M185" i="1"/>
  <c r="N185" i="1"/>
  <c r="O185" i="1"/>
  <c r="D186" i="1"/>
  <c r="E186" i="1"/>
  <c r="F186" i="1"/>
  <c r="G186" i="1"/>
  <c r="H186" i="1"/>
  <c r="I186" i="1"/>
  <c r="J186" i="1"/>
  <c r="K186" i="1"/>
  <c r="L186" i="1"/>
  <c r="M186" i="1"/>
  <c r="N186" i="1"/>
  <c r="O186" i="1"/>
  <c r="D187" i="1"/>
  <c r="E187" i="1"/>
  <c r="F187" i="1"/>
  <c r="G187" i="1"/>
  <c r="H187" i="1"/>
  <c r="I187" i="1"/>
  <c r="J187" i="1"/>
  <c r="K187" i="1"/>
  <c r="L187" i="1"/>
  <c r="M187" i="1"/>
  <c r="N187" i="1"/>
  <c r="O187" i="1"/>
  <c r="D188" i="1"/>
  <c r="E188" i="1"/>
  <c r="F188" i="1"/>
  <c r="G188" i="1"/>
  <c r="H188" i="1"/>
  <c r="I188" i="1"/>
  <c r="J188" i="1"/>
  <c r="K188" i="1"/>
  <c r="L188" i="1"/>
  <c r="M188" i="1"/>
  <c r="N188" i="1"/>
  <c r="O188" i="1"/>
  <c r="D189" i="1"/>
  <c r="E189" i="1"/>
  <c r="F189" i="1"/>
  <c r="G189" i="1"/>
  <c r="H189" i="1"/>
  <c r="I189" i="1"/>
  <c r="J189" i="1"/>
  <c r="K189" i="1"/>
  <c r="L189" i="1"/>
  <c r="M189" i="1"/>
  <c r="N189" i="1"/>
  <c r="O189" i="1"/>
  <c r="D190" i="1"/>
  <c r="E190" i="1"/>
  <c r="F190" i="1"/>
  <c r="G190" i="1"/>
  <c r="H190" i="1"/>
  <c r="I190" i="1"/>
  <c r="J190" i="1"/>
  <c r="K190" i="1"/>
  <c r="L190" i="1"/>
  <c r="M190" i="1"/>
  <c r="N190" i="1"/>
  <c r="O190" i="1"/>
  <c r="D191" i="1"/>
  <c r="E191" i="1"/>
  <c r="F191" i="1"/>
  <c r="G191" i="1"/>
  <c r="H191" i="1"/>
  <c r="I191" i="1"/>
  <c r="J191" i="1"/>
  <c r="K191" i="1"/>
  <c r="L191" i="1"/>
  <c r="M191" i="1"/>
  <c r="N191" i="1"/>
  <c r="O191" i="1"/>
  <c r="D192" i="1"/>
  <c r="E192" i="1"/>
  <c r="F192" i="1"/>
  <c r="G192" i="1"/>
  <c r="H192" i="1"/>
  <c r="I192" i="1"/>
  <c r="J192" i="1"/>
  <c r="K192" i="1"/>
  <c r="L192" i="1"/>
  <c r="M192" i="1"/>
  <c r="N192" i="1"/>
  <c r="O192" i="1"/>
  <c r="D193" i="1"/>
  <c r="E193" i="1"/>
  <c r="F193" i="1"/>
  <c r="G193" i="1"/>
  <c r="H193" i="1"/>
  <c r="I193" i="1"/>
  <c r="J193" i="1"/>
  <c r="K193" i="1"/>
  <c r="L193" i="1"/>
  <c r="M193" i="1"/>
  <c r="N193" i="1"/>
  <c r="O193" i="1"/>
  <c r="D194" i="1"/>
  <c r="E194" i="1"/>
  <c r="F194" i="1"/>
  <c r="G194" i="1"/>
  <c r="H194" i="1"/>
  <c r="I194" i="1"/>
  <c r="J194" i="1"/>
  <c r="K194" i="1"/>
  <c r="L194" i="1"/>
  <c r="M194" i="1"/>
  <c r="N194" i="1"/>
  <c r="O194" i="1"/>
  <c r="D195" i="1"/>
  <c r="E195" i="1"/>
  <c r="F195" i="1"/>
  <c r="G195" i="1"/>
  <c r="H195" i="1"/>
  <c r="I195" i="1"/>
  <c r="J195" i="1"/>
  <c r="K195" i="1"/>
  <c r="L195" i="1"/>
  <c r="M195" i="1"/>
  <c r="N195" i="1"/>
  <c r="O195" i="1"/>
  <c r="D196" i="1"/>
  <c r="E196" i="1"/>
  <c r="F196" i="1"/>
  <c r="G196" i="1"/>
  <c r="H196" i="1"/>
  <c r="I196" i="1"/>
  <c r="J196" i="1"/>
  <c r="K196" i="1"/>
  <c r="L196" i="1"/>
  <c r="M196" i="1"/>
  <c r="N196" i="1"/>
  <c r="O196" i="1"/>
  <c r="D197" i="1"/>
  <c r="E197" i="1"/>
  <c r="F197" i="1"/>
  <c r="G197" i="1"/>
  <c r="H197" i="1"/>
  <c r="I197" i="1"/>
  <c r="J197" i="1"/>
  <c r="K197" i="1"/>
  <c r="L197" i="1"/>
  <c r="M197" i="1"/>
  <c r="N197" i="1"/>
  <c r="O197" i="1"/>
  <c r="D198" i="1"/>
  <c r="E198" i="1"/>
  <c r="F198" i="1"/>
  <c r="G198" i="1"/>
  <c r="H198" i="1"/>
  <c r="I198" i="1"/>
  <c r="J198" i="1"/>
  <c r="K198" i="1"/>
  <c r="L198" i="1"/>
  <c r="M198" i="1"/>
  <c r="N198" i="1"/>
  <c r="O198" i="1"/>
  <c r="D199" i="1"/>
  <c r="E199" i="1"/>
  <c r="F199" i="1"/>
  <c r="G199" i="1"/>
  <c r="H199" i="1"/>
  <c r="I199" i="1"/>
  <c r="J199" i="1"/>
  <c r="K199" i="1"/>
  <c r="L199" i="1"/>
  <c r="M199" i="1"/>
  <c r="N199" i="1"/>
  <c r="O199" i="1"/>
  <c r="D200" i="1"/>
  <c r="E200" i="1"/>
  <c r="F200" i="1"/>
  <c r="G200" i="1"/>
  <c r="H200" i="1"/>
  <c r="I200" i="1"/>
  <c r="J200" i="1"/>
  <c r="K200" i="1"/>
  <c r="L200" i="1"/>
  <c r="M200" i="1"/>
  <c r="N200" i="1"/>
  <c r="O200" i="1"/>
  <c r="D201" i="1"/>
  <c r="E201" i="1"/>
  <c r="F201" i="1"/>
  <c r="G201" i="1"/>
  <c r="H201" i="1"/>
  <c r="I201" i="1"/>
  <c r="J201" i="1"/>
  <c r="K201" i="1"/>
  <c r="L201" i="1"/>
  <c r="M201" i="1"/>
  <c r="N201" i="1"/>
  <c r="O201" i="1"/>
  <c r="D202" i="1"/>
  <c r="E202" i="1"/>
  <c r="F202" i="1"/>
  <c r="G202" i="1"/>
  <c r="H202" i="1"/>
  <c r="I202" i="1"/>
  <c r="J202" i="1"/>
  <c r="K202" i="1"/>
  <c r="L202" i="1"/>
  <c r="M202" i="1"/>
  <c r="N202" i="1"/>
  <c r="O202" i="1"/>
  <c r="C2" i="3"/>
  <c r="C3" i="3"/>
  <c r="C6" i="3"/>
  <c r="C7" i="3"/>
  <c r="B24" i="3"/>
  <c r="C18" i="3" s="1"/>
  <c r="T22" i="5" l="1"/>
  <c r="J20" i="2"/>
  <c r="L20" i="2" s="1"/>
  <c r="J9" i="2"/>
  <c r="L9" i="2" s="1"/>
  <c r="C19" i="3"/>
  <c r="C23" i="3"/>
  <c r="C24" i="3"/>
  <c r="J6" i="2"/>
  <c r="L6" i="2" s="1"/>
  <c r="J14" i="2"/>
  <c r="L14" i="2" s="1"/>
  <c r="J15" i="2"/>
  <c r="L15" i="2" s="1"/>
  <c r="J17" i="1"/>
  <c r="L17" i="1" s="1"/>
  <c r="J22" i="1"/>
  <c r="L22" i="1" s="1"/>
  <c r="C21" i="3"/>
  <c r="J21" i="1"/>
  <c r="L21" i="1" s="1"/>
  <c r="J20" i="1"/>
  <c r="L20" i="1" s="1"/>
  <c r="J18" i="1"/>
  <c r="L18" i="1" s="1"/>
  <c r="J40" i="1"/>
  <c r="L40" i="1" s="1"/>
  <c r="J24" i="2"/>
  <c r="L24" i="2" s="1"/>
  <c r="J23" i="2"/>
  <c r="L23" i="2" s="1"/>
  <c r="J22" i="2"/>
  <c r="L22" i="2" s="1"/>
  <c r="J21" i="2"/>
  <c r="L21" i="2" s="1"/>
  <c r="J13" i="2"/>
  <c r="L13" i="2" s="1"/>
  <c r="J7" i="2"/>
  <c r="L7" i="2" s="1"/>
  <c r="J12" i="2"/>
  <c r="L12" i="2" s="1"/>
  <c r="J10" i="2"/>
  <c r="L10" i="2" s="1"/>
  <c r="J5" i="2"/>
  <c r="L5" i="2" s="1"/>
  <c r="J8" i="2"/>
  <c r="L8" i="2" s="1"/>
  <c r="J11" i="2"/>
  <c r="L11" i="2" s="1"/>
  <c r="J17" i="2"/>
  <c r="L17" i="2" s="1"/>
  <c r="J16" i="2"/>
  <c r="L16" i="2" s="1"/>
  <c r="K21" i="1"/>
  <c r="K17" i="1"/>
  <c r="K20" i="1"/>
  <c r="K22" i="1"/>
  <c r="K18" i="1"/>
  <c r="K40" i="1"/>
  <c r="J30" i="1"/>
  <c r="L30" i="1" s="1"/>
  <c r="J32" i="1"/>
  <c r="L32" i="1" s="1"/>
  <c r="J11" i="1"/>
  <c r="L11" i="1" s="1"/>
  <c r="J27" i="1"/>
  <c r="L27" i="1" s="1"/>
  <c r="J24" i="1"/>
  <c r="L24" i="1" s="1"/>
  <c r="J28" i="1"/>
  <c r="L28" i="1" s="1"/>
  <c r="J23" i="1"/>
  <c r="L23" i="1" s="1"/>
  <c r="J26" i="1"/>
  <c r="L26" i="1" s="1"/>
  <c r="J25" i="1"/>
  <c r="L25" i="1" s="1"/>
  <c r="J38" i="1"/>
  <c r="L38" i="1" s="1"/>
  <c r="K11" i="2"/>
  <c r="K6" i="2"/>
  <c r="K14" i="2"/>
  <c r="K17" i="2"/>
  <c r="K15" i="2"/>
  <c r="K16" i="2"/>
  <c r="J19" i="2"/>
  <c r="L19" i="2" s="1"/>
  <c r="J18" i="2"/>
  <c r="L18" i="2" s="1"/>
  <c r="J2" i="2"/>
  <c r="L2" i="2" s="1"/>
  <c r="J4" i="2"/>
  <c r="L4" i="2" s="1"/>
  <c r="J3" i="2"/>
  <c r="L3" i="2" s="1"/>
  <c r="J39" i="1"/>
  <c r="L39" i="1" s="1"/>
  <c r="J4" i="1"/>
  <c r="L4" i="1" s="1"/>
  <c r="J37" i="1"/>
  <c r="L37" i="1" s="1"/>
  <c r="J36" i="1"/>
  <c r="L36" i="1" s="1"/>
  <c r="J33" i="1"/>
  <c r="L33" i="1" s="1"/>
  <c r="K4" i="1"/>
  <c r="J6" i="1"/>
  <c r="L6" i="1" s="1"/>
  <c r="K38" i="1"/>
  <c r="K30" i="1"/>
  <c r="K33" i="1"/>
  <c r="K32" i="1"/>
  <c r="C22" i="3"/>
  <c r="C20" i="3"/>
  <c r="J19" i="1"/>
  <c r="L19" i="1" s="1"/>
  <c r="J35" i="1"/>
  <c r="L35" i="1" s="1"/>
  <c r="J31" i="1"/>
  <c r="L31" i="1" s="1"/>
  <c r="J29" i="1"/>
  <c r="L29" i="1" s="1"/>
  <c r="J34" i="1"/>
  <c r="L34" i="1" s="1"/>
  <c r="J5" i="1"/>
  <c r="L5" i="1" s="1"/>
  <c r="J13" i="1"/>
  <c r="L13" i="1" s="1"/>
  <c r="J16" i="1"/>
  <c r="L16" i="1" s="1"/>
  <c r="J8" i="1"/>
  <c r="L8" i="1" s="1"/>
  <c r="J14" i="1"/>
  <c r="L14" i="1" s="1"/>
  <c r="J3" i="1"/>
  <c r="L3" i="1" s="1"/>
  <c r="J10" i="1"/>
  <c r="L10" i="1" s="1"/>
  <c r="J9" i="1"/>
  <c r="L9" i="1" s="1"/>
  <c r="J12" i="1"/>
  <c r="L12" i="1" s="1"/>
  <c r="J2" i="1"/>
  <c r="L2" i="1" s="1"/>
  <c r="J15" i="1"/>
  <c r="L15" i="1" s="1"/>
  <c r="M14" i="2" l="1"/>
  <c r="M39" i="1"/>
  <c r="M5" i="2"/>
  <c r="M2" i="1"/>
  <c r="M21" i="2"/>
  <c r="M23" i="2"/>
  <c r="M2" i="2"/>
  <c r="M36" i="1"/>
  <c r="M29" i="1"/>
  <c r="M23" i="1"/>
  <c r="M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b/>
            <sz val="8"/>
            <color indexed="8"/>
            <rFont val="Tahoma"/>
            <family val="2"/>
          </rPr>
          <t xml:space="preserve">USCAA Marathon Results Preparation:
</t>
        </r>
        <r>
          <rPr>
            <sz val="8"/>
            <color indexed="8"/>
            <rFont val="Tahoma"/>
            <family val="2"/>
          </rPr>
          <t xml:space="preserve">
1) Create query in Access to provide data for columns A -- J. It will be a select query of the 2010 USCAA Entries table and the 2009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b/>
            <sz val="8"/>
            <color indexed="8"/>
            <rFont val="Tahoma"/>
            <family val="2"/>
          </rPr>
          <t xml:space="preserve">USCAA Marathon Results Preparation:
</t>
        </r>
        <r>
          <rPr>
            <sz val="8"/>
            <color indexed="8"/>
            <rFont val="Tahoma"/>
            <family val="2"/>
          </rPr>
          <t xml:space="preserve">
1) Create query in Access to provide data for columns A -- J. It will be a select query of the 2010 USCAA Entries table and the 2009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375" authorId="0" shapeId="0" xr:uid="{00000000-0006-0000-0200-000001000000}">
      <text>
        <r>
          <rPr>
            <b/>
            <sz val="8"/>
            <color indexed="8"/>
            <rFont val="Tahoma"/>
            <family val="2"/>
          </rPr>
          <t xml:space="preserve">Chris Crawford:
</t>
        </r>
        <r>
          <rPr>
            <sz val="8"/>
            <color indexed="8"/>
            <rFont val="Tahoma"/>
            <family val="2"/>
          </rPr>
          <t>Best Age Result</t>
        </r>
      </text>
    </comment>
    <comment ref="D376" authorId="0" shapeId="0" xr:uid="{00000000-0006-0000-0200-000002000000}">
      <text>
        <r>
          <rPr>
            <b/>
            <sz val="8"/>
            <color indexed="8"/>
            <rFont val="Tahoma"/>
            <family val="2"/>
          </rPr>
          <t xml:space="preserve">Chris Crawford:
</t>
        </r>
        <r>
          <rPr>
            <sz val="8"/>
            <color indexed="8"/>
            <rFont val="Tahoma"/>
            <family val="2"/>
          </rPr>
          <t>Fastest 2008 Marathon Time</t>
        </r>
      </text>
    </comment>
    <comment ref="D403" authorId="0" shapeId="0" xr:uid="{00000000-0006-0000-0200-000003000000}">
      <text>
        <r>
          <rPr>
            <b/>
            <sz val="8"/>
            <color indexed="8"/>
            <rFont val="Tahoma"/>
            <family val="2"/>
          </rPr>
          <t xml:space="preserve">Chris Crawford:
</t>
        </r>
        <r>
          <rPr>
            <sz val="8"/>
            <color indexed="8"/>
            <rFont val="Tahoma"/>
            <family val="2"/>
          </rPr>
          <t>Fasest Female Marathon Time</t>
        </r>
      </text>
    </comment>
    <comment ref="D502" authorId="0" shapeId="0" xr:uid="{00000000-0006-0000-0200-000004000000}">
      <text>
        <r>
          <rPr>
            <b/>
            <sz val="8"/>
            <color indexed="8"/>
            <rFont val="Tahoma"/>
            <family val="2"/>
          </rPr>
          <t xml:space="preserve">Chris Crawford:
</t>
        </r>
        <r>
          <rPr>
            <sz val="8"/>
            <color indexed="8"/>
            <rFont val="Tahoma"/>
            <family val="2"/>
          </rPr>
          <t>Overall race winner.</t>
        </r>
      </text>
    </comment>
    <comment ref="D574" authorId="0" shapeId="0" xr:uid="{00000000-0006-0000-0200-000005000000}">
      <text>
        <r>
          <rPr>
            <b/>
            <sz val="8"/>
            <color indexed="8"/>
            <rFont val="Tahoma"/>
            <family val="2"/>
          </rPr>
          <t xml:space="preserve">Chris Crawford:
</t>
        </r>
        <r>
          <rPr>
            <sz val="8"/>
            <color indexed="8"/>
            <rFont val="Tahoma"/>
            <family val="2"/>
          </rPr>
          <t>Best 2005 USCAA female age graded performance.</t>
        </r>
      </text>
    </comment>
    <comment ref="D591" authorId="0" shapeId="0" xr:uid="{00000000-0006-0000-0200-000006000000}">
      <text>
        <r>
          <rPr>
            <b/>
            <sz val="8"/>
            <color indexed="8"/>
            <rFont val="Tahoma"/>
            <family val="2"/>
          </rPr>
          <t xml:space="preserve">Chris Crawford:
</t>
        </r>
        <r>
          <rPr>
            <sz val="8"/>
            <color indexed="8"/>
            <rFont val="Tahoma"/>
            <family val="2"/>
          </rPr>
          <t>Best 2005 USCAA age graded performance.</t>
        </r>
      </text>
    </comment>
    <comment ref="D622" authorId="0" shapeId="0" xr:uid="{00000000-0006-0000-0200-000007000000}">
      <text>
        <r>
          <rPr>
            <b/>
            <sz val="8"/>
            <color indexed="8"/>
            <rFont val="Tahoma"/>
            <family val="2"/>
          </rPr>
          <t xml:space="preserve">Chris Crawford:
</t>
        </r>
        <r>
          <rPr>
            <sz val="8"/>
            <color indexed="8"/>
            <rFont val="Tahoma"/>
            <family val="2"/>
          </rPr>
          <t>Fastest USCAA 2005 Marathon Runner.</t>
        </r>
      </text>
    </comment>
    <comment ref="D652" authorId="0" shapeId="0" xr:uid="{00000000-0006-0000-0200-000008000000}">
      <text>
        <r>
          <rPr>
            <b/>
            <sz val="8"/>
            <color indexed="8"/>
            <rFont val="Tahoma"/>
            <family val="2"/>
          </rPr>
          <t xml:space="preserve">Chris Crawford:
</t>
        </r>
        <r>
          <rPr>
            <sz val="8"/>
            <color indexed="8"/>
            <rFont val="Tahoma"/>
            <family val="2"/>
          </rPr>
          <t>Best 2005 USCAA age graded performance.</t>
        </r>
      </text>
    </comment>
    <comment ref="D654" authorId="0" shapeId="0" xr:uid="{00000000-0006-0000-0200-000009000000}">
      <text>
        <r>
          <rPr>
            <b/>
            <sz val="8"/>
            <color indexed="8"/>
            <rFont val="Tahoma"/>
            <family val="2"/>
          </rPr>
          <t xml:space="preserve">Chris Crawford:
</t>
        </r>
        <r>
          <rPr>
            <sz val="8"/>
            <color indexed="8"/>
            <rFont val="Tahoma"/>
            <family val="2"/>
          </rPr>
          <t>Best 2005 USCAA female age graded performance.</t>
        </r>
      </text>
    </comment>
    <comment ref="D658" authorId="0" shapeId="0" xr:uid="{00000000-0006-0000-0200-00000A000000}">
      <text>
        <r>
          <rPr>
            <b/>
            <sz val="8"/>
            <color indexed="8"/>
            <rFont val="Tahoma"/>
            <family val="2"/>
          </rPr>
          <t xml:space="preserve">Chris Crawford:
</t>
        </r>
        <r>
          <rPr>
            <sz val="8"/>
            <color indexed="8"/>
            <rFont val="Tahoma"/>
            <family val="2"/>
          </rPr>
          <t>Fastest USCAA 2005 Marathon Female Runner.</t>
        </r>
      </text>
    </comment>
    <comment ref="D737" authorId="0" shapeId="0" xr:uid="{00000000-0006-0000-0200-00000B000000}">
      <text>
        <r>
          <rPr>
            <b/>
            <sz val="8"/>
            <color indexed="8"/>
            <rFont val="Tahoma"/>
            <family val="2"/>
          </rPr>
          <t xml:space="preserve">Chris Crawford:
</t>
        </r>
        <r>
          <rPr>
            <sz val="8"/>
            <color indexed="8"/>
            <rFont val="Tahoma"/>
            <family val="2"/>
          </rPr>
          <t>Overall Race Winner, first USCAA runner, and best age-graded performance.</t>
        </r>
      </text>
    </comment>
    <comment ref="F737" authorId="0" shapeId="0" xr:uid="{00000000-0006-0000-0200-00000C000000}">
      <text>
        <r>
          <rPr>
            <b/>
            <sz val="8"/>
            <color indexed="8"/>
            <rFont val="Tahoma"/>
            <family val="2"/>
          </rPr>
          <t xml:space="preserve">Chris Crawford:
</t>
        </r>
        <r>
          <rPr>
            <sz val="8"/>
            <color indexed="8"/>
            <rFont val="Tahoma"/>
            <family val="2"/>
          </rPr>
          <t>Overall Race Winner, first USCAA runner, and best age-graded pereformance.</t>
        </r>
      </text>
    </comment>
    <comment ref="D782" authorId="0" shapeId="0" xr:uid="{00000000-0006-0000-0200-00000D000000}">
      <text>
        <r>
          <rPr>
            <b/>
            <sz val="8"/>
            <color indexed="8"/>
            <rFont val="Tahoma"/>
            <family val="2"/>
          </rPr>
          <t xml:space="preserve">Chris Crawford:
</t>
        </r>
        <r>
          <rPr>
            <sz val="8"/>
            <color indexed="8"/>
            <rFont val="Tahoma"/>
            <family val="2"/>
          </rPr>
          <t>First USCAA Female and best age graded female performance.</t>
        </r>
      </text>
    </comment>
    <comment ref="F817" authorId="0" shapeId="0" xr:uid="{00000000-0006-0000-0200-00000E000000}">
      <text>
        <r>
          <rPr>
            <sz val="8"/>
            <color indexed="8"/>
            <rFont val="Tahoma"/>
            <family val="2"/>
          </rPr>
          <t>Best age graded performance</t>
        </r>
      </text>
    </comment>
    <comment ref="D820" authorId="0" shapeId="0" xr:uid="{00000000-0006-0000-0200-00000F000000}">
      <text>
        <r>
          <rPr>
            <sz val="8"/>
            <color indexed="8"/>
            <rFont val="Tahoma"/>
            <family val="2"/>
          </rPr>
          <t>Fastest USCAA woman</t>
        </r>
      </text>
    </comment>
    <comment ref="F820" authorId="0" shapeId="0" xr:uid="{00000000-0006-0000-0200-000010000000}">
      <text>
        <r>
          <rPr>
            <sz val="8"/>
            <color indexed="8"/>
            <rFont val="Tahoma"/>
            <family val="2"/>
          </rPr>
          <t>Best women's age graded performance.</t>
        </r>
      </text>
    </comment>
    <comment ref="D825" authorId="0" shapeId="0" xr:uid="{00000000-0006-0000-0200-000011000000}">
      <text>
        <r>
          <rPr>
            <b/>
            <sz val="8"/>
            <color indexed="8"/>
            <rFont val="Tahoma"/>
            <family val="2"/>
          </rPr>
          <t xml:space="preserve">Chris Crawford:
</t>
        </r>
        <r>
          <rPr>
            <sz val="8"/>
            <color indexed="8"/>
            <rFont val="Tahoma"/>
            <family val="2"/>
          </rPr>
          <t>Third fastest USCAA time and first overall master runner in marathon.</t>
        </r>
      </text>
    </comment>
    <comment ref="D830" authorId="0" shapeId="0" xr:uid="{00000000-0006-0000-0200-000012000000}">
      <text>
        <r>
          <rPr>
            <sz val="8"/>
            <color indexed="8"/>
            <rFont val="Tahoma"/>
            <family val="2"/>
          </rPr>
          <t>Fastest USCAA time and second overall in marathon</t>
        </r>
      </text>
    </comment>
    <comment ref="D831" authorId="0" shapeId="0" xr:uid="{00000000-0006-0000-0200-000013000000}">
      <text>
        <r>
          <rPr>
            <sz val="8"/>
            <color indexed="8"/>
            <rFont val="Tahoma"/>
            <family val="2"/>
          </rPr>
          <t>Second fastest USCAA time and third overall in marathon</t>
        </r>
      </text>
    </comment>
    <comment ref="D863" authorId="0" shapeId="0" xr:uid="{00000000-0006-0000-0200-000014000000}">
      <text>
        <r>
          <rPr>
            <sz val="8"/>
            <color indexed="8"/>
            <rFont val="Tahoma"/>
            <family val="2"/>
          </rPr>
          <t>Fastest USCAA runner and second overall in the marathon.</t>
        </r>
      </text>
    </comment>
    <comment ref="F863" authorId="0" shapeId="0" xr:uid="{00000000-0006-0000-0200-000015000000}">
      <text>
        <r>
          <rPr>
            <sz val="8"/>
            <color indexed="8"/>
            <rFont val="Tahoma"/>
            <family val="2"/>
          </rPr>
          <t>Best age graded Division 2 performance.</t>
        </r>
      </text>
    </comment>
    <comment ref="D869" authorId="0" shapeId="0" xr:uid="{00000000-0006-0000-0200-000016000000}">
      <text>
        <r>
          <rPr>
            <sz val="8"/>
            <color indexed="8"/>
            <rFont val="Tahoma"/>
            <family val="2"/>
          </rPr>
          <t>Fastest Division 1 Male and third overall in the marathon</t>
        </r>
      </text>
    </comment>
    <comment ref="D895" authorId="0" shapeId="0" xr:uid="{00000000-0006-0000-0200-000017000000}">
      <text>
        <r>
          <rPr>
            <sz val="8"/>
            <color indexed="8"/>
            <rFont val="Tahoma"/>
            <family val="2"/>
          </rPr>
          <t>Fastest Division 1 Female</t>
        </r>
      </text>
    </comment>
    <comment ref="F912" authorId="0" shapeId="0" xr:uid="{00000000-0006-0000-0200-000018000000}">
      <text>
        <r>
          <rPr>
            <sz val="8"/>
            <color indexed="8"/>
            <rFont val="Tahoma"/>
            <family val="2"/>
          </rPr>
          <t>Best age graded performance.</t>
        </r>
      </text>
    </comment>
    <comment ref="F913" authorId="0" shapeId="0" xr:uid="{00000000-0006-0000-0200-000019000000}">
      <text>
        <r>
          <rPr>
            <sz val="8"/>
            <color indexed="8"/>
            <rFont val="Tahoma"/>
            <family val="2"/>
          </rPr>
          <t>Best age graded female performance.</t>
        </r>
      </text>
    </comment>
    <comment ref="D939" authorId="0" shapeId="0" xr:uid="{00000000-0006-0000-0200-00001A000000}">
      <text>
        <r>
          <rPr>
            <sz val="8"/>
            <color indexed="8"/>
            <rFont val="Tahoma"/>
            <family val="2"/>
          </rPr>
          <t>Fastest Division 2 female runner.</t>
        </r>
      </text>
    </comment>
    <comment ref="F939" authorId="0" shapeId="0" xr:uid="{00000000-0006-0000-0200-00001B000000}">
      <text>
        <r>
          <rPr>
            <sz val="8"/>
            <color indexed="8"/>
            <rFont val="Tahoma"/>
            <family val="2"/>
          </rPr>
          <t>Best age graded Division 2 female performance.</t>
        </r>
      </text>
    </comment>
  </commentList>
</comments>
</file>

<file path=xl/sharedStrings.xml><?xml version="1.0" encoding="utf-8"?>
<sst xmlns="http://schemas.openxmlformats.org/spreadsheetml/2006/main" count="7747" uniqueCount="1452">
  <si>
    <t>Team</t>
  </si>
  <si>
    <t>First Name</t>
  </si>
  <si>
    <t>Last Name</t>
  </si>
  <si>
    <t>Full Name</t>
  </si>
  <si>
    <t>Gender</t>
  </si>
  <si>
    <t>Age</t>
  </si>
  <si>
    <t>Marathon Time</t>
  </si>
  <si>
    <t>Gender Open Standard</t>
  </si>
  <si>
    <t>Adjustment Factor</t>
  </si>
  <si>
    <t>Age-group standard</t>
  </si>
  <si>
    <t>Age-adjusted time</t>
  </si>
  <si>
    <t>Performance Level</t>
  </si>
  <si>
    <t>Team Score</t>
  </si>
  <si>
    <t>Lockheed Martin</t>
  </si>
  <si>
    <t>Martha</t>
  </si>
  <si>
    <t>F</t>
  </si>
  <si>
    <t>M</t>
  </si>
  <si>
    <t>General Electric</t>
  </si>
  <si>
    <t>Booz Allen Hamilton</t>
  </si>
  <si>
    <t>AT&amp;T</t>
  </si>
  <si>
    <t>EOG Resources</t>
  </si>
  <si>
    <t>Texas Instruments</t>
  </si>
  <si>
    <t>Men</t>
  </si>
  <si>
    <t>Women</t>
  </si>
  <si>
    <t>Open std</t>
  </si>
  <si>
    <t>Half Marathon Time</t>
  </si>
  <si>
    <t>Runner's Gender</t>
  </si>
  <si>
    <t>Runners</t>
  </si>
  <si>
    <t>Percentage</t>
  </si>
  <si>
    <t>Male</t>
  </si>
  <si>
    <t>Female</t>
  </si>
  <si>
    <t>Half Marathon</t>
  </si>
  <si>
    <t>Full Marathon</t>
  </si>
  <si>
    <t>Runner's Age Information</t>
  </si>
  <si>
    <t>Runner (Team)</t>
  </si>
  <si>
    <t>Average USCAA Male Age</t>
  </si>
  <si>
    <t>Sam Corporate</t>
  </si>
  <si>
    <t>Average USCAA Female Age</t>
  </si>
  <si>
    <t>Sally Corporate</t>
  </si>
  <si>
    <t>Overall USCAA Average Age</t>
  </si>
  <si>
    <t>Joe Cubicle</t>
  </si>
  <si>
    <t>Youngest USCAA Runners</t>
  </si>
  <si>
    <t>Oldest USCAA Runner</t>
  </si>
  <si>
    <t>James Hill (AT&amp;T)</t>
  </si>
  <si>
    <t>Raytheon</t>
  </si>
  <si>
    <t>Total</t>
  </si>
  <si>
    <t>USCAA Marathon Performance Stand-Outs</t>
  </si>
  <si>
    <t>Time</t>
  </si>
  <si>
    <t>Fastest USCAA Marathon Male</t>
  </si>
  <si>
    <t>Nick Gramsky (Lockheed Martin)</t>
  </si>
  <si>
    <t>Fastest USCAA Marathon Female</t>
  </si>
  <si>
    <t>Average Time of USCAA Marathon Males</t>
  </si>
  <si>
    <t>Mr. USCAA Marathon Average</t>
  </si>
  <si>
    <t>Average Time of USCAA Marathon Females</t>
  </si>
  <si>
    <t>Ms. USCAA Marathon Average</t>
  </si>
  <si>
    <t>Overall USCAA Marathoner's Time Average</t>
  </si>
  <si>
    <t>Corner Office Marathoner</t>
  </si>
  <si>
    <t>USCAA Half Marathon Performance Stand-Outs</t>
  </si>
  <si>
    <t>Fastest USCAA Half Marathon Male</t>
  </si>
  <si>
    <t>Fastest USCAA Half Marathon Female</t>
  </si>
  <si>
    <t>Average Time of USCAA Half Marathon Males</t>
  </si>
  <si>
    <t>Mr. USCAA Half Marathon Average</t>
  </si>
  <si>
    <t>Average Time of USCAA Half Marathon Females</t>
  </si>
  <si>
    <t>Ms. USCAA Half Marathon Average</t>
  </si>
  <si>
    <t>Overall USCAA Half Marathoner's Time Average</t>
  </si>
  <si>
    <t>Window Office Half Marathoner</t>
  </si>
  <si>
    <t>USCAA Overall Performance Stand-Outs</t>
  </si>
  <si>
    <t>Time (Performance)</t>
  </si>
  <si>
    <t>Best Age Graded Performance--Male</t>
  </si>
  <si>
    <t>Best Age Graded Performance--Female</t>
  </si>
  <si>
    <t>Average USCAA Age Graded Performance--Male</t>
  </si>
  <si>
    <t>Mr. USCAA Average</t>
  </si>
  <si>
    <t>Average USCAA Age Graded Performance--Female</t>
  </si>
  <si>
    <t>Ms. USCAA Average</t>
  </si>
  <si>
    <t>Average USCAA Age Graded Performance--Overall</t>
  </si>
  <si>
    <t>USCAA Average</t>
  </si>
  <si>
    <t>Year</t>
  </si>
  <si>
    <t>Age Adjusted Time</t>
  </si>
  <si>
    <t>WAVA team score</t>
  </si>
  <si>
    <t>Division</t>
  </si>
  <si>
    <t>2010 Results (Rock 'n' Roll New Orleans Mardi Gras Marathon)</t>
  </si>
  <si>
    <t>Stuart White</t>
  </si>
  <si>
    <t>Div 1</t>
  </si>
  <si>
    <t>2010 Results</t>
  </si>
  <si>
    <t>TJ Candy</t>
  </si>
  <si>
    <t>Kevin Brueck</t>
  </si>
  <si>
    <t>Stephen Chambers</t>
  </si>
  <si>
    <t>Andrew Parkins</t>
  </si>
  <si>
    <t>Roger Marquis</t>
  </si>
  <si>
    <t>Karl Sindel</t>
  </si>
  <si>
    <t>Eric Chabin</t>
  </si>
  <si>
    <t>Erik Hilaski</t>
  </si>
  <si>
    <t>Lorenzo Naldi</t>
  </si>
  <si>
    <t>Alexander Hoerniss</t>
  </si>
  <si>
    <t>David Archambeault</t>
  </si>
  <si>
    <t>Steven Abrahamson</t>
  </si>
  <si>
    <t>Rosario Morretta</t>
  </si>
  <si>
    <t>Beth Toussaint</t>
  </si>
  <si>
    <t>Teal Reeves</t>
  </si>
  <si>
    <t>Kathryn Martin</t>
  </si>
  <si>
    <t>Timothy O'Donnell</t>
  </si>
  <si>
    <t>Henry Gleisberg</t>
  </si>
  <si>
    <t>Div 2</t>
  </si>
  <si>
    <t>Kate Dart</t>
  </si>
  <si>
    <t>Sunny Fitzgerald</t>
  </si>
  <si>
    <t>Jessica Karlsson</t>
  </si>
  <si>
    <t>Jeffrey Roth</t>
  </si>
  <si>
    <t>Conrad Fernandes</t>
  </si>
  <si>
    <t>Paul Basola</t>
  </si>
  <si>
    <t>Thomas Inskeep</t>
  </si>
  <si>
    <t>Jeff Furr</t>
  </si>
  <si>
    <t>Matthew Tebbe</t>
  </si>
  <si>
    <t>Marshall Contino</t>
  </si>
  <si>
    <t>Benjamin Richter</t>
  </si>
  <si>
    <t>John Teal</t>
  </si>
  <si>
    <t>Keith Grimes</t>
  </si>
  <si>
    <t>Zach Johnson</t>
  </si>
  <si>
    <t>Natalya Safronova</t>
  </si>
  <si>
    <t>Heidi Hiller</t>
  </si>
  <si>
    <t>Marie Sandrock</t>
  </si>
  <si>
    <t>Dennis Gibson</t>
  </si>
  <si>
    <t>Kari McDonald</t>
  </si>
  <si>
    <t>Veronica Carr</t>
  </si>
  <si>
    <t>Darren West</t>
  </si>
  <si>
    <t>Erin Post</t>
  </si>
  <si>
    <t>Bethany Kimel</t>
  </si>
  <si>
    <t>Nehemiah Robinson</t>
  </si>
  <si>
    <t>Patrick O'Connor</t>
  </si>
  <si>
    <t>Brett Wilson</t>
  </si>
  <si>
    <t>Chuck Weidner</t>
  </si>
  <si>
    <t>Nick Gramsky</t>
  </si>
  <si>
    <t>John Newman</t>
  </si>
  <si>
    <t>Gregory Nash</t>
  </si>
  <si>
    <t>Brian Genter</t>
  </si>
  <si>
    <t>Tracy Houpt</t>
  </si>
  <si>
    <t>Raymond Wong</t>
  </si>
  <si>
    <t>Cecil Cooper</t>
  </si>
  <si>
    <t>Karl Schulze</t>
  </si>
  <si>
    <t>Jordan Lynch</t>
  </si>
  <si>
    <t>Jake Fox</t>
  </si>
  <si>
    <t>Maureen Hogan</t>
  </si>
  <si>
    <t>Rodney Bertrand</t>
  </si>
  <si>
    <t>Alan Rovira</t>
  </si>
  <si>
    <t>Bath Iron Works</t>
  </si>
  <si>
    <t>David Roberts</t>
  </si>
  <si>
    <t>Hans Brandes</t>
  </si>
  <si>
    <t>Lance Guliani</t>
  </si>
  <si>
    <t>Robert Ashby</t>
  </si>
  <si>
    <t>Jeffrey Banger</t>
  </si>
  <si>
    <t>Steve Kohorst</t>
  </si>
  <si>
    <t>Chris Crawford</t>
  </si>
  <si>
    <t>Nathan Skipper</t>
  </si>
  <si>
    <t>Monica  Osorio</t>
  </si>
  <si>
    <t>Rhonda Noonan-Black</t>
  </si>
  <si>
    <t>ExxonMobil</t>
  </si>
  <si>
    <t>Alison Dunn</t>
  </si>
  <si>
    <t>Eric Lewis</t>
  </si>
  <si>
    <t>Anthony Mireles</t>
  </si>
  <si>
    <t>Mark Roman</t>
  </si>
  <si>
    <t>Wally Capps</t>
  </si>
  <si>
    <t>Steven Smith</t>
  </si>
  <si>
    <t>UNUM</t>
  </si>
  <si>
    <t>Tammy Kwok</t>
  </si>
  <si>
    <t>Div 3</t>
  </si>
  <si>
    <t>2009 Results (Chevron Houston Marathon)</t>
  </si>
  <si>
    <t>Dennis Kurtis</t>
  </si>
  <si>
    <t>2009 Results</t>
  </si>
  <si>
    <t>Martha Degrazia</t>
  </si>
  <si>
    <t>Thomas O'Connor</t>
  </si>
  <si>
    <t>James Flanagan</t>
  </si>
  <si>
    <t>Nichole Porath</t>
  </si>
  <si>
    <t>Gary Anderson</t>
  </si>
  <si>
    <t>Joseph Abbate</t>
  </si>
  <si>
    <t>Patrick Hopewell</t>
  </si>
  <si>
    <t>Jeff Gura</t>
  </si>
  <si>
    <t>Richard Stingley</t>
  </si>
  <si>
    <t>Charles McCallum</t>
  </si>
  <si>
    <t>33</t>
  </si>
  <si>
    <t>Jeffrey Lanier</t>
  </si>
  <si>
    <t>Richelle Leveque</t>
  </si>
  <si>
    <t>Richard Leveque</t>
  </si>
  <si>
    <t>Christophe Lepage</t>
  </si>
  <si>
    <t>David Kim</t>
  </si>
  <si>
    <t>Don Yohman</t>
  </si>
  <si>
    <t>Kristen Worrilow</t>
  </si>
  <si>
    <t>Yvonne Joyce</t>
  </si>
  <si>
    <t>Richard Stotlar</t>
  </si>
  <si>
    <t>James Hill</t>
  </si>
  <si>
    <t>Shell Oil</t>
  </si>
  <si>
    <t>Wilmer Bustillos</t>
  </si>
  <si>
    <t>Bert Molina</t>
  </si>
  <si>
    <t>Doug Bugner</t>
  </si>
  <si>
    <t>Courtney Scott</t>
  </si>
  <si>
    <t>Brad Otis</t>
  </si>
  <si>
    <t>Cindy Knox</t>
  </si>
  <si>
    <t>Ryan Gill</t>
  </si>
  <si>
    <t>Ronnie Watkins</t>
  </si>
  <si>
    <t>Robert Hahn</t>
  </si>
  <si>
    <t>Dawn Sabo</t>
  </si>
  <si>
    <t>Bill Lyons</t>
  </si>
  <si>
    <t>Marc Levin</t>
  </si>
  <si>
    <t>Sarah Lunsford</t>
  </si>
  <si>
    <t>Ed Ganja</t>
  </si>
  <si>
    <t>Miguel Correa</t>
  </si>
  <si>
    <t>Maria Colon</t>
  </si>
  <si>
    <t>Chris Duggan</t>
  </si>
  <si>
    <t>Thai Le</t>
  </si>
  <si>
    <t>Julian Sanchez</t>
  </si>
  <si>
    <t>Brian Smith</t>
  </si>
  <si>
    <t>Jonathan Gillett</t>
  </si>
  <si>
    <t>Northwestern Mutual</t>
  </si>
  <si>
    <t>Bruce Holmes</t>
  </si>
  <si>
    <t>Ted Shue</t>
  </si>
  <si>
    <t>Larry Lanza</t>
  </si>
  <si>
    <t>Brian Bennett</t>
  </si>
  <si>
    <t>Julie Treder</t>
  </si>
  <si>
    <t>Andre Laboy</t>
  </si>
  <si>
    <t>Jason Weber</t>
  </si>
  <si>
    <t>Alan Zimmel</t>
  </si>
  <si>
    <t>Mike Duggan</t>
  </si>
  <si>
    <t>James White</t>
  </si>
  <si>
    <t>Jon Cornick</t>
  </si>
  <si>
    <t>Veronica Kerr</t>
  </si>
  <si>
    <t>Jamil Abo-Shaeer</t>
  </si>
  <si>
    <t>Emilia Retta</t>
  </si>
  <si>
    <t>Anthony (Running under Forest Stieg's Number) Steig's Number (Wong is using Forst Stieg's number)</t>
  </si>
  <si>
    <t>Patrick McDonnell</t>
  </si>
  <si>
    <t>Anders Ryerson</t>
  </si>
  <si>
    <t>Jennifer Hron</t>
  </si>
  <si>
    <t>Gordon Smith</t>
  </si>
  <si>
    <t>Kirsten Reed</t>
  </si>
  <si>
    <t>Rhiana Allston</t>
  </si>
  <si>
    <t>Wilson Leung</t>
  </si>
  <si>
    <t>Nicholas Continetti</t>
  </si>
  <si>
    <t>Eric Ciliberti</t>
  </si>
  <si>
    <t>Exxon Mobil</t>
  </si>
  <si>
    <t>Steven Kogucki</t>
  </si>
  <si>
    <t>Kevin Andrews</t>
  </si>
  <si>
    <t>Irene Binash</t>
  </si>
  <si>
    <t>Dan Benedict</t>
  </si>
  <si>
    <t>Peter Vrolijk</t>
  </si>
  <si>
    <t>Phae Papas</t>
  </si>
  <si>
    <t>Robert Wittenbrink</t>
  </si>
  <si>
    <t>Scott Shapiro</t>
  </si>
  <si>
    <t>John Martin</t>
  </si>
  <si>
    <t>Holly Bronson</t>
  </si>
  <si>
    <t>Jose Castro</t>
  </si>
  <si>
    <t>Bradley Poteet</t>
  </si>
  <si>
    <t>Sema Beavers</t>
  </si>
  <si>
    <t>Frank Vasser</t>
  </si>
  <si>
    <t>Brendan Rodgers</t>
  </si>
  <si>
    <t>Justin Shapiro</t>
  </si>
  <si>
    <t>Bruce Milner</t>
  </si>
  <si>
    <t>Cornelia Hayes</t>
  </si>
  <si>
    <t>Jim Surratt</t>
  </si>
  <si>
    <t>Scott McCain</t>
  </si>
  <si>
    <t>Thomas Reph</t>
  </si>
  <si>
    <t>LeRoy Valdes</t>
  </si>
  <si>
    <t>Rick Johnson</t>
  </si>
  <si>
    <t>Jeff Venable</t>
  </si>
  <si>
    <t>Andy Beach</t>
  </si>
  <si>
    <t>Kinder Morgan</t>
  </si>
  <si>
    <t>Patrick Flores</t>
  </si>
  <si>
    <t>Jim Saunders</t>
  </si>
  <si>
    <t>Cyndy Peterson</t>
  </si>
  <si>
    <t>Cindy Richardson de Groot</t>
  </si>
  <si>
    <t>John Cooley</t>
  </si>
  <si>
    <t>Lisa Wesneski</t>
  </si>
  <si>
    <t>Tonya Hancock</t>
  </si>
  <si>
    <t>2008 Results (AT&amp;T Austin Marathon)</t>
  </si>
  <si>
    <t>2008 Results</t>
  </si>
  <si>
    <t>Stephen Neri</t>
  </si>
  <si>
    <t>2:40:58</t>
  </si>
  <si>
    <t>Tim Donahugh</t>
  </si>
  <si>
    <t>Joel Klooster</t>
  </si>
  <si>
    <t>2:42:23</t>
  </si>
  <si>
    <t>Aaron Knobloch</t>
  </si>
  <si>
    <t>2:43:54</t>
  </si>
  <si>
    <t>2:47:45</t>
  </si>
  <si>
    <t>Robert Ellerbruch</t>
  </si>
  <si>
    <t>2:47:55</t>
  </si>
  <si>
    <t>2:56:06</t>
  </si>
  <si>
    <t>Michael Fiene</t>
  </si>
  <si>
    <t>3:32:54</t>
  </si>
  <si>
    <t>Philippe Giguere</t>
  </si>
  <si>
    <t>2:57:58</t>
  </si>
  <si>
    <t>Denis Ruane</t>
  </si>
  <si>
    <t>2:58:29</t>
  </si>
  <si>
    <t>Kathleen Predhomme</t>
  </si>
  <si>
    <t>3:30:40</t>
  </si>
  <si>
    <t>Ellen Powell</t>
  </si>
  <si>
    <t>3:21:11</t>
  </si>
  <si>
    <t>3:09:55</t>
  </si>
  <si>
    <t>Stephen Rose</t>
  </si>
  <si>
    <t>3:13:16</t>
  </si>
  <si>
    <t>3:36:56</t>
  </si>
  <si>
    <t>3:38:11</t>
  </si>
  <si>
    <t>3:27:26</t>
  </si>
  <si>
    <t>David Hector Beauley</t>
  </si>
  <si>
    <t>Greg Nash</t>
  </si>
  <si>
    <t>2:43:14</t>
  </si>
  <si>
    <t>Jim Flanagan</t>
  </si>
  <si>
    <t>3:42:46</t>
  </si>
  <si>
    <t>Mike Bizal</t>
  </si>
  <si>
    <t>Vanessa Berg</t>
  </si>
  <si>
    <t xml:space="preserve">Chuck Weidner </t>
  </si>
  <si>
    <t>3:15:03</t>
  </si>
  <si>
    <t>3:19:31</t>
  </si>
  <si>
    <t>Conrad Meyer</t>
  </si>
  <si>
    <t>3:15:26</t>
  </si>
  <si>
    <t>3:17:25</t>
  </si>
  <si>
    <t>3:30:05</t>
  </si>
  <si>
    <t>3:51:05</t>
  </si>
  <si>
    <t>3:48:46</t>
  </si>
  <si>
    <t>3:58:09</t>
  </si>
  <si>
    <t>Steven Kohorst</t>
  </si>
  <si>
    <t>3:07:55</t>
  </si>
  <si>
    <t>Lowell Mutchelknaus</t>
  </si>
  <si>
    <t>3:42:42</t>
  </si>
  <si>
    <t>David Mueller</t>
  </si>
  <si>
    <t>Mike Bowles</t>
  </si>
  <si>
    <t>2:59:30</t>
  </si>
  <si>
    <t>2:56:03</t>
  </si>
  <si>
    <t>Damian Coffey</t>
  </si>
  <si>
    <t>Matt Tebbe</t>
  </si>
  <si>
    <t>2:59:10</t>
  </si>
  <si>
    <t>2:59:28</t>
  </si>
  <si>
    <t>Paul Basola   </t>
  </si>
  <si>
    <t>3:41:22</t>
  </si>
  <si>
    <t>3:38:14</t>
  </si>
  <si>
    <t>Veronica Caprara</t>
  </si>
  <si>
    <t>Carol Cohen</t>
  </si>
  <si>
    <t>3:37:48</t>
  </si>
  <si>
    <t>3:53:29</t>
  </si>
  <si>
    <t>3:35:57</t>
  </si>
  <si>
    <t>James Kopetsky</t>
  </si>
  <si>
    <t>3:55:44</t>
  </si>
  <si>
    <t>3:40:43</t>
  </si>
  <si>
    <t>Tony Branham</t>
  </si>
  <si>
    <t>3:58:37</t>
  </si>
  <si>
    <t>Bill Boronow</t>
  </si>
  <si>
    <t>Helena Lawrence</t>
  </si>
  <si>
    <t>JB Santiago</t>
  </si>
  <si>
    <t>Lucy Wise</t>
  </si>
  <si>
    <t>Matthew Trinca</t>
  </si>
  <si>
    <t>Jason Chi</t>
  </si>
  <si>
    <t>Dianna Sulser</t>
  </si>
  <si>
    <t>Dennis Wade</t>
  </si>
  <si>
    <t>Leonardo Pierre</t>
  </si>
  <si>
    <t>Ted Traynor</t>
  </si>
  <si>
    <t>3:11:11</t>
  </si>
  <si>
    <t>3:45:48</t>
  </si>
  <si>
    <t>Brian Pugh</t>
  </si>
  <si>
    <t>3:48:09</t>
  </si>
  <si>
    <t>Janko Reinders</t>
  </si>
  <si>
    <t>Thomas Becker</t>
  </si>
  <si>
    <t>Robert Graham</t>
  </si>
  <si>
    <t>3:36:09</t>
  </si>
  <si>
    <t>Cindy Shipley</t>
  </si>
  <si>
    <t>2007 Results (Pacific Shoreline, Huntington Beach)</t>
  </si>
  <si>
    <t>Miguel Duarte</t>
  </si>
  <si>
    <t>2:48:27</t>
  </si>
  <si>
    <t>2007 Results</t>
  </si>
  <si>
    <t>Benjamin Mulvaney</t>
  </si>
  <si>
    <t>2:39:16</t>
  </si>
  <si>
    <t>2:43:31</t>
  </si>
  <si>
    <t>2:42:50</t>
  </si>
  <si>
    <t>Fernando Ceccopieri</t>
  </si>
  <si>
    <t>3:15:27</t>
  </si>
  <si>
    <t>2:46:30</t>
  </si>
  <si>
    <t>Sam Yourd</t>
  </si>
  <si>
    <t>3:05:56</t>
  </si>
  <si>
    <t>2:57:59</t>
  </si>
  <si>
    <t>2:58:33</t>
  </si>
  <si>
    <t xml:space="preserve">Henk-Jan Kooijman </t>
  </si>
  <si>
    <t>3:00:55</t>
  </si>
  <si>
    <t>Amy Horst</t>
  </si>
  <si>
    <t>3:18:04</t>
  </si>
  <si>
    <t>3:03:33</t>
  </si>
  <si>
    <t>3:02:15</t>
  </si>
  <si>
    <t>Terrie West</t>
  </si>
  <si>
    <t>3:31:20</t>
  </si>
  <si>
    <t>3:15:04</t>
  </si>
  <si>
    <t>Tod Davis</t>
  </si>
  <si>
    <t>3:20:11</t>
  </si>
  <si>
    <t>3:23:17</t>
  </si>
  <si>
    <t>3:18:37</t>
  </si>
  <si>
    <t>Michael Burkoth</t>
  </si>
  <si>
    <t>3:34:20</t>
  </si>
  <si>
    <t>3:35:55</t>
  </si>
  <si>
    <t>Jim Vitucci</t>
  </si>
  <si>
    <t>4:06:26</t>
  </si>
  <si>
    <t>Jasper Mueller</t>
  </si>
  <si>
    <t>4:32:44</t>
  </si>
  <si>
    <t>Dana Kellerman</t>
  </si>
  <si>
    <t>5:14:13</t>
  </si>
  <si>
    <t>2:51:23</t>
  </si>
  <si>
    <t>Gary Cohen</t>
  </si>
  <si>
    <t>3:00:33</t>
  </si>
  <si>
    <t>3:38:31</t>
  </si>
  <si>
    <t>3:04:53</t>
  </si>
  <si>
    <t>3:06:16</t>
  </si>
  <si>
    <t>3:02:24</t>
  </si>
  <si>
    <t>3:09:15</t>
  </si>
  <si>
    <t>3:16:50</t>
  </si>
  <si>
    <t>3:27:56</t>
  </si>
  <si>
    <t>3:33:19</t>
  </si>
  <si>
    <t>3:38:36</t>
  </si>
  <si>
    <t>Bruce Mclaughlin</t>
  </si>
  <si>
    <t>3:55:14</t>
  </si>
  <si>
    <t>3:58:13</t>
  </si>
  <si>
    <t>2:35:18</t>
  </si>
  <si>
    <t>2:59:02</t>
  </si>
  <si>
    <t>2:55:06</t>
  </si>
  <si>
    <t>3:23:15</t>
  </si>
  <si>
    <t>3:06:24</t>
  </si>
  <si>
    <t>3:06:01</t>
  </si>
  <si>
    <t>3:09:57</t>
  </si>
  <si>
    <t>3:29:16</t>
  </si>
  <si>
    <t>3:16:41</t>
  </si>
  <si>
    <t>Sarah Wilson</t>
  </si>
  <si>
    <t>3:35:53</t>
  </si>
  <si>
    <t>Meredith Smith</t>
  </si>
  <si>
    <t>3:39:32</t>
  </si>
  <si>
    <t>4:08:00</t>
  </si>
  <si>
    <t>3:23:11</t>
  </si>
  <si>
    <t>3:23:12</t>
  </si>
  <si>
    <t>3:50:46</t>
  </si>
  <si>
    <t>Mark Brinich</t>
  </si>
  <si>
    <t>4:06:35</t>
  </si>
  <si>
    <t>3:38:16</t>
  </si>
  <si>
    <t>Tracy Hacker</t>
  </si>
  <si>
    <t>4:01:08</t>
  </si>
  <si>
    <t>Elizabeth Hart</t>
  </si>
  <si>
    <t>4:01:11</t>
  </si>
  <si>
    <t>Jeffrey Furr</t>
  </si>
  <si>
    <t>3:43:16</t>
  </si>
  <si>
    <t>4:05:06</t>
  </si>
  <si>
    <t>Suzanne Medairy</t>
  </si>
  <si>
    <t>4:20:44</t>
  </si>
  <si>
    <t>4:32:27</t>
  </si>
  <si>
    <t>4:21:40</t>
  </si>
  <si>
    <t>4:26:56</t>
  </si>
  <si>
    <t>Meredith Peterson</t>
  </si>
  <si>
    <t>4:29:22</t>
  </si>
  <si>
    <t>4:30:11</t>
  </si>
  <si>
    <t>4:29:15</t>
  </si>
  <si>
    <t>Jonathan Wilson</t>
  </si>
  <si>
    <t>4:19:23</t>
  </si>
  <si>
    <t>5:17:06</t>
  </si>
  <si>
    <t>Aron Swyers</t>
  </si>
  <si>
    <t>4:58:44</t>
  </si>
  <si>
    <t>Nancy Tseng</t>
  </si>
  <si>
    <t>5:27:04</t>
  </si>
  <si>
    <t>5:37:19</t>
  </si>
  <si>
    <t>3:06:45</t>
  </si>
  <si>
    <t>Tom Carminati</t>
  </si>
  <si>
    <t>3:01:45</t>
  </si>
  <si>
    <t>3:06:10</t>
  </si>
  <si>
    <t>Mark Wisch</t>
  </si>
  <si>
    <t>3:58:51</t>
  </si>
  <si>
    <t>4:17:30</t>
  </si>
  <si>
    <t>Boeing Aerospace</t>
  </si>
  <si>
    <t>David Schiller</t>
  </si>
  <si>
    <t>2:52:48</t>
  </si>
  <si>
    <t>John Araujo</t>
  </si>
  <si>
    <t>3:14:07</t>
  </si>
  <si>
    <t>Kie SooHoo</t>
  </si>
  <si>
    <t>3:26:05</t>
  </si>
  <si>
    <t>James Kalasky</t>
  </si>
  <si>
    <t>3:19:23</t>
  </si>
  <si>
    <t>Jim Heller</t>
  </si>
  <si>
    <t>3:49:04</t>
  </si>
  <si>
    <t>Kevin Lohner</t>
  </si>
  <si>
    <t>Michelle DeJong</t>
  </si>
  <si>
    <t>3:47:00</t>
  </si>
  <si>
    <t>3:30:03</t>
  </si>
  <si>
    <t>2006 Results (ING Miami International Marathon)</t>
  </si>
  <si>
    <t>2006 Results</t>
  </si>
  <si>
    <t>Duncan Larkin</t>
  </si>
  <si>
    <t>Martha DeGrazia</t>
  </si>
  <si>
    <t>Chad Kochel</t>
  </si>
  <si>
    <t>Kimberly Lindstrom</t>
  </si>
  <si>
    <t>Allison Williams</t>
  </si>
  <si>
    <t>Nathaniel Zola</t>
  </si>
  <si>
    <t>Ralf Krumbe</t>
  </si>
  <si>
    <t>Jos Hollander</t>
  </si>
  <si>
    <t>Jacqueline Haggett</t>
  </si>
  <si>
    <t>Marisa Eddy</t>
  </si>
  <si>
    <t>Michael Tansley</t>
  </si>
  <si>
    <t>Greg Stumpus</t>
  </si>
  <si>
    <t>Hank Gleisberg</t>
  </si>
  <si>
    <t>Richard Rapine</t>
  </si>
  <si>
    <t>Ryan Boyle</t>
  </si>
  <si>
    <t>J. Marc Tarutani</t>
  </si>
  <si>
    <t>Richard Brill</t>
  </si>
  <si>
    <t>Michael Duggan</t>
  </si>
  <si>
    <t>Chad Loudon</t>
  </si>
  <si>
    <t>Franklin Estes</t>
  </si>
  <si>
    <t>William Deye</t>
  </si>
  <si>
    <t>David Harrell</t>
  </si>
  <si>
    <t>Ed Ferrell</t>
  </si>
  <si>
    <t>United Space Alliance</t>
  </si>
  <si>
    <t>Mark Henderson</t>
  </si>
  <si>
    <t>Janet Canfield</t>
  </si>
  <si>
    <t>Mike Toner</t>
  </si>
  <si>
    <t>Ernie Diaz</t>
  </si>
  <si>
    <t>Xavier Chacon</t>
  </si>
  <si>
    <t>2005 Results (Motorola Austin)</t>
  </si>
  <si>
    <t>2005 Results</t>
  </si>
  <si>
    <t>Christophe LePage</t>
  </si>
  <si>
    <t>Lars Jensen</t>
  </si>
  <si>
    <t>Joe Wuerth</t>
  </si>
  <si>
    <t>Scott Paulsen</t>
  </si>
  <si>
    <t>Gary Mihlbachler</t>
  </si>
  <si>
    <t>Patrick Finerty</t>
  </si>
  <si>
    <t>Elizabeth Toussaint</t>
  </si>
  <si>
    <t>Carlos Fortiz</t>
  </si>
  <si>
    <t>Gregory Obenshain</t>
  </si>
  <si>
    <t>Randy Ketterer</t>
  </si>
  <si>
    <t>Scott Blackwell</t>
  </si>
  <si>
    <t>Peter Tierney</t>
  </si>
  <si>
    <t>Juan Blanco</t>
  </si>
  <si>
    <t>Jean Herbert</t>
  </si>
  <si>
    <t>Ryan Donahue</t>
  </si>
  <si>
    <t>Talentino Angelosante</t>
  </si>
  <si>
    <t>Susan Brozik</t>
  </si>
  <si>
    <t>Edwin Heller</t>
  </si>
  <si>
    <t>Dave Matalamaki</t>
  </si>
  <si>
    <t>Allen Vyce</t>
  </si>
  <si>
    <t>Laurence Ruggles</t>
  </si>
  <si>
    <t>Gregory Long</t>
  </si>
  <si>
    <t>Allison Edwards</t>
  </si>
  <si>
    <t>Mark Gerber</t>
  </si>
  <si>
    <t>Christy St Clair</t>
  </si>
  <si>
    <t>Tom Gladfelter</t>
  </si>
  <si>
    <t>John Case</t>
  </si>
  <si>
    <t>Jeff Roth</t>
  </si>
  <si>
    <t>Stirling Keen</t>
  </si>
  <si>
    <t>Kathryn Ward-Waller</t>
  </si>
  <si>
    <t>Kristine Anderson</t>
  </si>
  <si>
    <t>Emma Huntington</t>
  </si>
  <si>
    <t>Zachary Johnson</t>
  </si>
  <si>
    <t>Angela Dube</t>
  </si>
  <si>
    <t>John Wyss</t>
  </si>
  <si>
    <t>John Ward</t>
  </si>
  <si>
    <t>Ron Burr</t>
  </si>
  <si>
    <t>Dale Daniel</t>
  </si>
  <si>
    <t>Chris Cannavaro</t>
  </si>
  <si>
    <t>Brodie Dixon</t>
  </si>
  <si>
    <t>Steven Money</t>
  </si>
  <si>
    <t>Luke Luo</t>
  </si>
  <si>
    <t>Brian Schmidt</t>
  </si>
  <si>
    <t>Cheryl Crawford</t>
  </si>
  <si>
    <t>Mary Kennard</t>
  </si>
  <si>
    <t>Roger Hale</t>
  </si>
  <si>
    <t>Tom Hanson</t>
  </si>
  <si>
    <t>Mohamed Elwassimy</t>
  </si>
  <si>
    <t>Corbett Hoenninger</t>
  </si>
  <si>
    <t>Mike McCulley</t>
  </si>
  <si>
    <t>James Moore</t>
  </si>
  <si>
    <t>William Goodman</t>
  </si>
  <si>
    <t>Ed Morse</t>
  </si>
  <si>
    <t>Kathryn Thomasson</t>
  </si>
  <si>
    <t>Veronica Molina</t>
  </si>
  <si>
    <t>Michelle Rigel</t>
  </si>
  <si>
    <t>Dennis Chupp</t>
  </si>
  <si>
    <t>Daniel Hunt</t>
  </si>
  <si>
    <t>Stephen Smith</t>
  </si>
  <si>
    <t>Patricia Groben</t>
  </si>
  <si>
    <t>2004 Results (Nokia Mardi Gras New Orleans)</t>
  </si>
  <si>
    <t>Michael Little</t>
  </si>
  <si>
    <t>2004 Results</t>
  </si>
  <si>
    <t>John Knibb</t>
  </si>
  <si>
    <t>Jeffrey LeBlanc</t>
  </si>
  <si>
    <t>Chris Madsen</t>
  </si>
  <si>
    <t>Kevin Crew</t>
  </si>
  <si>
    <t>Edward Urbanski</t>
  </si>
  <si>
    <t>William Wagoner</t>
  </si>
  <si>
    <t>Michael Henry</t>
  </si>
  <si>
    <t>Mark Render</t>
  </si>
  <si>
    <t>Kevin Doyle</t>
  </si>
  <si>
    <t>Travis Tindle</t>
  </si>
  <si>
    <t>Marty Troiani</t>
  </si>
  <si>
    <t>Laurie Gallagher</t>
  </si>
  <si>
    <t>Tim Bixler</t>
  </si>
  <si>
    <t>Larina Riley</t>
  </si>
  <si>
    <t>Guy Segars</t>
  </si>
  <si>
    <t>Tom Dixon</t>
  </si>
  <si>
    <t>James Keck</t>
  </si>
  <si>
    <t>Ted Cin</t>
  </si>
  <si>
    <t>Phillip Webster</t>
  </si>
  <si>
    <t>Lindsey Wilbur</t>
  </si>
  <si>
    <t>Chris Kraft</t>
  </si>
  <si>
    <t>Brain Schmidt</t>
  </si>
  <si>
    <t>Laura Harvey</t>
  </si>
  <si>
    <t>Beth Shockley</t>
  </si>
  <si>
    <t>Mark Jones</t>
  </si>
  <si>
    <t>Tacy Feliciano</t>
  </si>
  <si>
    <t>Anthony Yeates</t>
  </si>
  <si>
    <t>Terry Waldbeesser</t>
  </si>
  <si>
    <t>Wayne Dunbar</t>
  </si>
  <si>
    <t>Steve Smith</t>
  </si>
  <si>
    <t>Bob Botto</t>
  </si>
  <si>
    <t>Barry Chambers</t>
  </si>
  <si>
    <t>Kelley Espindola</t>
  </si>
  <si>
    <t>Jonathon Burkhardt</t>
  </si>
  <si>
    <t>Rebecca Cambell</t>
  </si>
  <si>
    <t>Tom Wurster</t>
  </si>
  <si>
    <t>2003 Results (Myrtle Beach)</t>
  </si>
  <si>
    <t>Daniel Tantino</t>
  </si>
  <si>
    <t>2:57:53</t>
  </si>
  <si>
    <t>2003 Results</t>
  </si>
  <si>
    <t>3:26:38</t>
  </si>
  <si>
    <t>2:46:54</t>
  </si>
  <si>
    <t>3:18:35</t>
  </si>
  <si>
    <t>3:01:30</t>
  </si>
  <si>
    <t>3:23:03</t>
  </si>
  <si>
    <t>Edward Heller</t>
  </si>
  <si>
    <t>3:22:20</t>
  </si>
  <si>
    <t>Ron Manion</t>
  </si>
  <si>
    <t>4:35:16</t>
  </si>
  <si>
    <t>2:46:40</t>
  </si>
  <si>
    <t>Guy A. Segars</t>
  </si>
  <si>
    <t>2:49:15</t>
  </si>
  <si>
    <t>2:53:52</t>
  </si>
  <si>
    <t>2:58:40</t>
  </si>
  <si>
    <t>2:47:35</t>
  </si>
  <si>
    <t>Craig Lanza</t>
  </si>
  <si>
    <t>2:44:03</t>
  </si>
  <si>
    <t>Dave Mabe</t>
  </si>
  <si>
    <t>2:44:38</t>
  </si>
  <si>
    <t>Jackie Garrett</t>
  </si>
  <si>
    <t>4:02:56</t>
  </si>
  <si>
    <t>Dave Faherty</t>
  </si>
  <si>
    <t>3:42:22</t>
  </si>
  <si>
    <t>3:36:37</t>
  </si>
  <si>
    <t>Pam Hayes</t>
  </si>
  <si>
    <t>4:23:03</t>
  </si>
  <si>
    <t>4:18:31</t>
  </si>
  <si>
    <t>4:36:24</t>
  </si>
  <si>
    <t>Heather Condron</t>
  </si>
  <si>
    <t>5:25:48</t>
  </si>
  <si>
    <t>Alex Hoerniss</t>
  </si>
  <si>
    <t>2:55:03</t>
  </si>
  <si>
    <t>3:07:28</t>
  </si>
  <si>
    <t>Gerry Dwertman</t>
  </si>
  <si>
    <t>3:17:23</t>
  </si>
  <si>
    <t>3:02:27</t>
  </si>
  <si>
    <t>3:08:08</t>
  </si>
  <si>
    <t>Kevin Bowers</t>
  </si>
  <si>
    <t>3:08:26</t>
  </si>
  <si>
    <t>3:09:17</t>
  </si>
  <si>
    <t>Donna Comas</t>
  </si>
  <si>
    <t>3:34:47</t>
  </si>
  <si>
    <t>3:16:47</t>
  </si>
  <si>
    <t>John Jagela</t>
  </si>
  <si>
    <t>3:27:39</t>
  </si>
  <si>
    <t>3:33:05</t>
  </si>
  <si>
    <t>T.J. Candy</t>
  </si>
  <si>
    <t>3:31:23</t>
  </si>
  <si>
    <t>3:24:50</t>
  </si>
  <si>
    <t>3:26:59</t>
  </si>
  <si>
    <t>Christine Dorfler</t>
  </si>
  <si>
    <t>3:52:12</t>
  </si>
  <si>
    <t>3:06:47</t>
  </si>
  <si>
    <t>Alan Nawoj</t>
  </si>
  <si>
    <t>3:07:17</t>
  </si>
  <si>
    <t>3:18:03</t>
  </si>
  <si>
    <t>3:53:08</t>
  </si>
  <si>
    <t>Ken Robinson</t>
  </si>
  <si>
    <t>3:59:24</t>
  </si>
  <si>
    <t>4:12:34</t>
  </si>
  <si>
    <t>4:25:36</t>
  </si>
  <si>
    <t>2002 Results (Myrtle Beach)</t>
  </si>
  <si>
    <t>2002 Results</t>
  </si>
  <si>
    <t>Barry Fifield</t>
  </si>
  <si>
    <t>Georges Dobbelaere</t>
  </si>
  <si>
    <t>Tim Knowlton</t>
  </si>
  <si>
    <t>Chris Hartshorne</t>
  </si>
  <si>
    <t>Eric Henderson</t>
  </si>
  <si>
    <t>Aaron Cook</t>
  </si>
  <si>
    <t>Michael Horner</t>
  </si>
  <si>
    <t>Jeff Sheiner</t>
  </si>
  <si>
    <t>Christopher Utz</t>
  </si>
  <si>
    <t>Michael Smith</t>
  </si>
  <si>
    <t>Jennifer Michenfelder</t>
  </si>
  <si>
    <t>Thomas Homeyer</t>
  </si>
  <si>
    <t>James Lofthouse</t>
  </si>
  <si>
    <t>Robert Brenner</t>
  </si>
  <si>
    <t>Barry Bauer</t>
  </si>
  <si>
    <t>Nico Solomos</t>
  </si>
  <si>
    <t>Gene Leahy</t>
  </si>
  <si>
    <t>Dave Schwartz</t>
  </si>
  <si>
    <t>Linda Horowitz</t>
  </si>
  <si>
    <t>Gaye Cataldo</t>
  </si>
  <si>
    <t>Neil Cowan</t>
  </si>
  <si>
    <t>Lucent</t>
  </si>
  <si>
    <t>Betty Scott</t>
  </si>
  <si>
    <t>Stewart Dutfield</t>
  </si>
  <si>
    <t>Deanne Horangic</t>
  </si>
  <si>
    <t>Richard King</t>
  </si>
  <si>
    <t>William Petty</t>
  </si>
  <si>
    <t>Joel Lawrence</t>
  </si>
  <si>
    <t>UnumProvident</t>
  </si>
  <si>
    <t>Linnea Olsen</t>
  </si>
  <si>
    <t>John Cooper</t>
  </si>
  <si>
    <t>Martha White</t>
  </si>
  <si>
    <t>Kimberly Williams</t>
  </si>
  <si>
    <t>Jeanne Reynolds</t>
  </si>
  <si>
    <t>Glenn Ragsdale</t>
  </si>
  <si>
    <t>John Smith</t>
  </si>
  <si>
    <t>Karen Shealy</t>
  </si>
  <si>
    <t>Tina Jicha</t>
  </si>
  <si>
    <t>Christopher Cannavaro</t>
  </si>
  <si>
    <t>Larry LaPlante</t>
  </si>
  <si>
    <t>BMW Manufacturing Corp.</t>
  </si>
  <si>
    <t>Alan Blackwell</t>
  </si>
  <si>
    <t>Edward Grabarkiewicz</t>
  </si>
  <si>
    <t>David Busbee</t>
  </si>
  <si>
    <t>Michael Freytag</t>
  </si>
  <si>
    <t>Sean Black</t>
  </si>
  <si>
    <t>Richard Merritt</t>
  </si>
  <si>
    <t>Kathryn Koontz</t>
  </si>
  <si>
    <t>Richard Koontz</t>
  </si>
  <si>
    <t>2001 Results (Las Vegas)</t>
  </si>
  <si>
    <t>Karl Amundson</t>
  </si>
  <si>
    <t>2001 Results</t>
  </si>
  <si>
    <t>Dale Porter</t>
  </si>
  <si>
    <t>Raul Bermudez</t>
  </si>
  <si>
    <t>Bill Turley</t>
  </si>
  <si>
    <t>J. Frank Smith</t>
  </si>
  <si>
    <t>Barbara Di Cola</t>
  </si>
  <si>
    <t>William Steele</t>
  </si>
  <si>
    <t>Diane Tanner</t>
  </si>
  <si>
    <t>Jay Engel</t>
  </si>
  <si>
    <t>Elizabeth Hansen</t>
  </si>
  <si>
    <t>Andrew Bartczak</t>
  </si>
  <si>
    <t>Peter Wayte</t>
  </si>
  <si>
    <t>Michael Van Dusen</t>
  </si>
  <si>
    <t>Gayle Gajus</t>
  </si>
  <si>
    <t>Gerald Dwertman</t>
  </si>
  <si>
    <t>Jeff Umbreit</t>
  </si>
  <si>
    <t>Chris Johnstone</t>
  </si>
  <si>
    <t>Jesus Castillo</t>
  </si>
  <si>
    <t>Ramiro Herrera</t>
  </si>
  <si>
    <t>Michael Gross</t>
  </si>
  <si>
    <t>Stanley Reyes JR</t>
  </si>
  <si>
    <t>Marc Swerdlow</t>
  </si>
  <si>
    <t>Chip Stuart</t>
  </si>
  <si>
    <t>Jeff Kuhn</t>
  </si>
  <si>
    <t>Chris Trivers</t>
  </si>
  <si>
    <t>Ivan Steber</t>
  </si>
  <si>
    <t>Paul Snowdon</t>
  </si>
  <si>
    <t>Patricia Klaus</t>
  </si>
  <si>
    <t>Gary Grilliot</t>
  </si>
  <si>
    <t>Benjamin Huddell</t>
  </si>
  <si>
    <t>Rod Pipinich</t>
  </si>
  <si>
    <t>Kim Perry</t>
  </si>
  <si>
    <t>Liane Pancoast</t>
  </si>
  <si>
    <t>Javier Martinez</t>
  </si>
  <si>
    <t>Jim Lofthouse</t>
  </si>
  <si>
    <t>Roy Hill</t>
  </si>
  <si>
    <t>Douglas Deming</t>
  </si>
  <si>
    <t>Ronda Hutchinson</t>
  </si>
  <si>
    <t>Floyd Farnham</t>
  </si>
  <si>
    <t>Robert Vanderlip</t>
  </si>
  <si>
    <t>Roger Daniels</t>
  </si>
  <si>
    <t>David Habben</t>
  </si>
  <si>
    <t>Peter Boyden</t>
  </si>
  <si>
    <t>Thomas Brand</t>
  </si>
  <si>
    <t>Jacqueline Garrett</t>
  </si>
  <si>
    <t>Qwest</t>
  </si>
  <si>
    <t>John Curley Miller</t>
  </si>
  <si>
    <t>George Huner</t>
  </si>
  <si>
    <t>Luis Rodriguez</t>
  </si>
  <si>
    <t>Mark Marley</t>
  </si>
  <si>
    <t>Robert Wagner</t>
  </si>
  <si>
    <t>Richard Lake</t>
  </si>
  <si>
    <t>Avaya</t>
  </si>
  <si>
    <t>Vicki Melton</t>
  </si>
  <si>
    <t>Paul Wendell</t>
  </si>
  <si>
    <t>Mary Applegate</t>
  </si>
  <si>
    <t>Western Wireless</t>
  </si>
  <si>
    <t>Kevin Pazaski</t>
  </si>
  <si>
    <t>Terry Tucker</t>
  </si>
  <si>
    <t>Jeff Christianson</t>
  </si>
  <si>
    <t>Microsoft</t>
  </si>
  <si>
    <t>Michael Varnderhyde</t>
  </si>
  <si>
    <t>Ramesh Rajagopal</t>
  </si>
  <si>
    <t>Jenne Pierce</t>
  </si>
  <si>
    <t>Hughes</t>
  </si>
  <si>
    <t>Patrick Devine</t>
  </si>
  <si>
    <t>2000 Results (Las Vegas)</t>
  </si>
  <si>
    <t>2000 Results</t>
  </si>
  <si>
    <t>Shelley Sumner</t>
  </si>
  <si>
    <t>Angel (Jacobo) Ramirez</t>
  </si>
  <si>
    <t>Rolf Degen</t>
  </si>
  <si>
    <t>Thomas Dixon</t>
  </si>
  <si>
    <t>Stephen Lee</t>
  </si>
  <si>
    <t>Eugene Napolitano</t>
  </si>
  <si>
    <t>Claude Sequiera</t>
  </si>
  <si>
    <t>Cisco Quintero</t>
  </si>
  <si>
    <t>Jim Keck</t>
  </si>
  <si>
    <t>Kathleen Higgins</t>
  </si>
  <si>
    <t>Kelly Puzio</t>
  </si>
  <si>
    <t>Joe Hurtado</t>
  </si>
  <si>
    <t>Thomas Borschel</t>
  </si>
  <si>
    <t>Darryl Ferguson</t>
  </si>
  <si>
    <t>Dwayne Jenkins</t>
  </si>
  <si>
    <t>Joan Potterfield</t>
  </si>
  <si>
    <t>Charlie Lovejoy</t>
  </si>
  <si>
    <t>Michael Schmid</t>
  </si>
  <si>
    <t>U S WEST</t>
  </si>
  <si>
    <t>Catriona Dowling</t>
  </si>
  <si>
    <t>Tarcisio Cruz</t>
  </si>
  <si>
    <t>Anthony Kocanda</t>
  </si>
  <si>
    <t>Cynthia Wilkowske</t>
  </si>
  <si>
    <t>John Miller</t>
  </si>
  <si>
    <t>David West</t>
  </si>
  <si>
    <t>Jeff Bostow</t>
  </si>
  <si>
    <t>Dennis Martinez</t>
  </si>
  <si>
    <t>Jerry Weaver</t>
  </si>
  <si>
    <t>Polly Gutman</t>
  </si>
  <si>
    <t>Rob Hernandez</t>
  </si>
  <si>
    <t>Fred Schaffstein</t>
  </si>
  <si>
    <t>Tom Piazza</t>
  </si>
  <si>
    <t>David Stewart</t>
  </si>
  <si>
    <t>Donald Vasta</t>
  </si>
  <si>
    <t>Richard Desharnais</t>
  </si>
  <si>
    <t>Stanley Reyes Jr</t>
  </si>
  <si>
    <t>Gary Sheffer</t>
  </si>
  <si>
    <t>Michael Miller</t>
  </si>
  <si>
    <t>Kris Shellum-Allenson</t>
  </si>
  <si>
    <t>Robert Manning</t>
  </si>
  <si>
    <t>Darrell Hawkins</t>
  </si>
  <si>
    <t>Richard La Chance</t>
  </si>
  <si>
    <t>Wayne Plymale</t>
  </si>
  <si>
    <t>Martin Cicero</t>
  </si>
  <si>
    <t>Gerard Flanagan</t>
  </si>
  <si>
    <t>Jonathan Wolf</t>
  </si>
  <si>
    <t>Timothy Omaggio</t>
  </si>
  <si>
    <t>Bill Turanchik</t>
  </si>
  <si>
    <t>Theodore Parker</t>
  </si>
  <si>
    <t>Jill Sharkey</t>
  </si>
  <si>
    <t>Alice Laux</t>
  </si>
  <si>
    <t>Tim Daudelin</t>
  </si>
  <si>
    <t>Bill Prater</t>
  </si>
  <si>
    <t>Madeline Deleski</t>
  </si>
  <si>
    <t>David Fisher</t>
  </si>
  <si>
    <t>Peter Marcinkowski</t>
  </si>
  <si>
    <t>Frank Ganschow</t>
  </si>
  <si>
    <t>SBC (PacBell)</t>
  </si>
  <si>
    <t>Bradford Werner</t>
  </si>
  <si>
    <t>Mike Rosner</t>
  </si>
  <si>
    <t>Bill Hambrick</t>
  </si>
  <si>
    <t>Lucille Wing</t>
  </si>
  <si>
    <t>Patti Hartinian</t>
  </si>
  <si>
    <t>Trent Koplinski</t>
  </si>
  <si>
    <t>Rich Hathaway</t>
  </si>
  <si>
    <t>Steve White</t>
  </si>
  <si>
    <t>Keva Green</t>
  </si>
  <si>
    <t>Anthony Pacheco</t>
  </si>
  <si>
    <t>UNUM-Colonial</t>
  </si>
  <si>
    <t>Laura Blaser</t>
  </si>
  <si>
    <t>Gary Hellenga</t>
  </si>
  <si>
    <t>Mark Lettmann</t>
  </si>
  <si>
    <t>Carol Ann Cuce</t>
  </si>
  <si>
    <t>Clarence Williams</t>
  </si>
  <si>
    <t>1999 Results (San Diego)</t>
  </si>
  <si>
    <t>1999 Results</t>
  </si>
  <si>
    <t>Tom Neupauer</t>
  </si>
  <si>
    <t>Chisty St.Clair</t>
  </si>
  <si>
    <t>Tom Gettings</t>
  </si>
  <si>
    <t>Tim Omaggio</t>
  </si>
  <si>
    <t>Kim Dunbar</t>
  </si>
  <si>
    <t>Fred Muniz</t>
  </si>
  <si>
    <t>Wendy Johansen</t>
  </si>
  <si>
    <t>Bob Brodfuehrer</t>
  </si>
  <si>
    <t>Chris Marshall</t>
  </si>
  <si>
    <t>Wayne Tutzauer</t>
  </si>
  <si>
    <t>Walter Romanoskie</t>
  </si>
  <si>
    <t>US WEST</t>
  </si>
  <si>
    <t>Alan Lind</t>
  </si>
  <si>
    <t>John Scott</t>
  </si>
  <si>
    <t>George  Huner</t>
  </si>
  <si>
    <t>Dave Huner</t>
  </si>
  <si>
    <t>Dick Lake</t>
  </si>
  <si>
    <t>Elizabeth  Scott</t>
  </si>
  <si>
    <t>William Turley</t>
  </si>
  <si>
    <t>Stephen McCullough</t>
  </si>
  <si>
    <t>Edwin Tan</t>
  </si>
  <si>
    <t>Carol Vanderhyden</t>
  </si>
  <si>
    <t>Cheryl  Read</t>
  </si>
  <si>
    <t>Martha De Grazia</t>
  </si>
  <si>
    <t>Rod  Pipinich</t>
  </si>
  <si>
    <t>Lucien Trudeau</t>
  </si>
  <si>
    <t>John Davis</t>
  </si>
  <si>
    <t>Darryl  Ferguson</t>
  </si>
  <si>
    <t>Keith  Jackson</t>
  </si>
  <si>
    <t>Peter  Kurtz</t>
  </si>
  <si>
    <t>Marie  Mullins</t>
  </si>
  <si>
    <t>Roy  Hill</t>
  </si>
  <si>
    <t>Pacific Telesis</t>
  </si>
  <si>
    <t>Oscar Martinez</t>
  </si>
  <si>
    <t>Dat Lock</t>
  </si>
  <si>
    <t>Eric Grant</t>
  </si>
  <si>
    <t>Steve Herrin</t>
  </si>
  <si>
    <t>Mark Frantz</t>
  </si>
  <si>
    <t>Don  Vasta</t>
  </si>
  <si>
    <t>Daniel Gugger</t>
  </si>
  <si>
    <t>Katlin Eddy</t>
  </si>
  <si>
    <t>Sandra Rodgers</t>
  </si>
  <si>
    <t>Allyson Schindel</t>
  </si>
  <si>
    <t>Catherine Ward</t>
  </si>
  <si>
    <t>Regis Denefle</t>
  </si>
  <si>
    <t>Jamie McDonald</t>
  </si>
  <si>
    <t>Al Olson</t>
  </si>
  <si>
    <t>Roxanne Kenison</t>
  </si>
  <si>
    <t>Tom Kirner</t>
  </si>
  <si>
    <t>Sean  Keough</t>
  </si>
  <si>
    <t>Jonathon Rundell</t>
  </si>
  <si>
    <t>David Beauley</t>
  </si>
  <si>
    <t>Isaiah Azadgan</t>
  </si>
  <si>
    <t>Stephen Boedicker</t>
  </si>
  <si>
    <t>Kathleen Vieira</t>
  </si>
  <si>
    <t>Kenneth Roth</t>
  </si>
  <si>
    <t>Daniel Moss</t>
  </si>
  <si>
    <t>Peter Lamb</t>
  </si>
  <si>
    <t>Stephanie Arango</t>
  </si>
  <si>
    <t>Chris Nall</t>
  </si>
  <si>
    <t>Ann Glackin</t>
  </si>
  <si>
    <t>Kristen Grunza</t>
  </si>
  <si>
    <t>Stephanie Wedekind</t>
  </si>
  <si>
    <t>Andrew Staniforth</t>
  </si>
  <si>
    <t>Sam Norman</t>
  </si>
  <si>
    <t>Robin Sayed</t>
  </si>
  <si>
    <t>Ricardo Rodriguez</t>
  </si>
  <si>
    <t>John Mackay</t>
  </si>
  <si>
    <t>Deanna Doten</t>
  </si>
  <si>
    <t>Alexis Pickard</t>
  </si>
  <si>
    <t>Joe Landry</t>
  </si>
  <si>
    <t>Greg Jacobsen</t>
  </si>
  <si>
    <t>Jerry Froidl</t>
  </si>
  <si>
    <t>Ryan Randall</t>
  </si>
  <si>
    <t>Donny Glanton</t>
  </si>
  <si>
    <t>Jared Geis</t>
  </si>
  <si>
    <t>Ron Berglund</t>
  </si>
  <si>
    <t>2011 Results (P. F. Chang Rock 'n' Roll Arizona Marathon)</t>
  </si>
  <si>
    <t>2011 Results (Marathon)</t>
  </si>
  <si>
    <t>2011 Results (Half Marathon)</t>
  </si>
  <si>
    <t>Bernhard Glasow</t>
  </si>
  <si>
    <t>Jonathan Wetzel</t>
  </si>
  <si>
    <t>Lina Nguyen</t>
  </si>
  <si>
    <t>Doug Smith</t>
  </si>
  <si>
    <t>Kevin Pruzinsky</t>
  </si>
  <si>
    <t>Jessica Bolduc</t>
  </si>
  <si>
    <t>Kate Martin</t>
  </si>
  <si>
    <t>Meghan Olds</t>
  </si>
  <si>
    <t>Rick Sheldon</t>
  </si>
  <si>
    <t>Ann Skudlark</t>
  </si>
  <si>
    <t>Deborah Slavin</t>
  </si>
  <si>
    <t>Kristy Woodward</t>
  </si>
  <si>
    <t>Leslie Dans</t>
  </si>
  <si>
    <t>Sandra Fernandez</t>
  </si>
  <si>
    <t>Ann Marie Ayres</t>
  </si>
  <si>
    <t>Adari Al-Otaibi</t>
  </si>
  <si>
    <t>Gina Reinhart</t>
  </si>
  <si>
    <t>William Tongue</t>
  </si>
  <si>
    <t>Thomas Wehr</t>
  </si>
  <si>
    <t>Erica Barnes</t>
  </si>
  <si>
    <t>Glenn Kishi</t>
  </si>
  <si>
    <t>BI-LO Myrtle Beach Races</t>
  </si>
  <si>
    <t>Run Year</t>
  </si>
  <si>
    <t>Las Vegas</t>
  </si>
  <si>
    <t>Myrtle Beach</t>
  </si>
  <si>
    <t>New Orleans</t>
  </si>
  <si>
    <t>Austin</t>
  </si>
  <si>
    <t>Miami</t>
  </si>
  <si>
    <t>Huntington Beach</t>
  </si>
  <si>
    <t>Houston</t>
  </si>
  <si>
    <t>2011 Results</t>
  </si>
  <si>
    <t>Michelin</t>
  </si>
  <si>
    <t>TI / Raytheon</t>
  </si>
  <si>
    <t>Phoenix</t>
  </si>
  <si>
    <t>Carlsbad</t>
  </si>
  <si>
    <t>Number</t>
  </si>
  <si>
    <t>of Races</t>
  </si>
  <si>
    <t>Ann Marie</t>
  </si>
  <si>
    <t>Ayres</t>
  </si>
  <si>
    <t>Chris</t>
  </si>
  <si>
    <t>Crawford</t>
  </si>
  <si>
    <t>James</t>
  </si>
  <si>
    <t>Hill</t>
  </si>
  <si>
    <t>Sam</t>
  </si>
  <si>
    <t>Norman</t>
  </si>
  <si>
    <t>Marshall</t>
  </si>
  <si>
    <t>Contino</t>
  </si>
  <si>
    <t>Sunny</t>
  </si>
  <si>
    <t>Fitzgerald</t>
  </si>
  <si>
    <t>Jeff</t>
  </si>
  <si>
    <t>Furr</t>
  </si>
  <si>
    <t>Bethany</t>
  </si>
  <si>
    <t>Kimel</t>
  </si>
  <si>
    <t>Jeffrey</t>
  </si>
  <si>
    <t>Roth</t>
  </si>
  <si>
    <t>Matthew</t>
  </si>
  <si>
    <t>Tebbe</t>
  </si>
  <si>
    <t>GE Runners</t>
  </si>
  <si>
    <t>Steven</t>
  </si>
  <si>
    <t>Abrahamson</t>
  </si>
  <si>
    <t>Stephen</t>
  </si>
  <si>
    <t>Boedicker</t>
  </si>
  <si>
    <t>Kevin</t>
  </si>
  <si>
    <t>Brueck</t>
  </si>
  <si>
    <t>Anthony</t>
  </si>
  <si>
    <t>Candy</t>
  </si>
  <si>
    <t>Dennis</t>
  </si>
  <si>
    <t>Demmons</t>
  </si>
  <si>
    <t>michele</t>
  </si>
  <si>
    <t>hix</t>
  </si>
  <si>
    <t>Alexander</t>
  </si>
  <si>
    <t>Hoerniss</t>
  </si>
  <si>
    <t>David</t>
  </si>
  <si>
    <t>Kim</t>
  </si>
  <si>
    <t>Aaron</t>
  </si>
  <si>
    <t>Knobloch</t>
  </si>
  <si>
    <t>Peter</t>
  </si>
  <si>
    <t>Lamb</t>
  </si>
  <si>
    <t>Roger</t>
  </si>
  <si>
    <t>Marquis</t>
  </si>
  <si>
    <t>Eric</t>
  </si>
  <si>
    <t>Muzzillo</t>
  </si>
  <si>
    <t>Timothy</t>
  </si>
  <si>
    <t>O'Donnell</t>
  </si>
  <si>
    <t>Mark</t>
  </si>
  <si>
    <t>Render</t>
  </si>
  <si>
    <t>Kenneth</t>
  </si>
  <si>
    <t>Karl</t>
  </si>
  <si>
    <t>Sindel</t>
  </si>
  <si>
    <t>Douglas</t>
  </si>
  <si>
    <t>Smith</t>
  </si>
  <si>
    <t>Rodney</t>
  </si>
  <si>
    <t>Bertrand</t>
  </si>
  <si>
    <t>DeGrazia</t>
  </si>
  <si>
    <t>Nick</t>
  </si>
  <si>
    <t>Gramsky</t>
  </si>
  <si>
    <t>Maureen</t>
  </si>
  <si>
    <t>Hogan Lake</t>
  </si>
  <si>
    <t>Jordan</t>
  </si>
  <si>
    <t>Lynch</t>
  </si>
  <si>
    <t>Schulze</t>
  </si>
  <si>
    <t>Chuck</t>
  </si>
  <si>
    <t>Weidner</t>
  </si>
  <si>
    <t>Raymond</t>
  </si>
  <si>
    <t>Wong</t>
  </si>
  <si>
    <t>Hall</t>
  </si>
  <si>
    <t>Richard</t>
  </si>
  <si>
    <t>Kornacki</t>
  </si>
  <si>
    <t>Ted</t>
  </si>
  <si>
    <t>Taylor</t>
  </si>
  <si>
    <t>Willis</t>
  </si>
  <si>
    <t>Texas Instruments Inc</t>
  </si>
  <si>
    <t>Wally</t>
  </si>
  <si>
    <t>Capps</t>
  </si>
  <si>
    <t>Jeanne</t>
  </si>
  <si>
    <t>Pitz</t>
  </si>
  <si>
    <t>Roman</t>
  </si>
  <si>
    <t>Saltmarsh</t>
  </si>
  <si>
    <t>Dianna</t>
  </si>
  <si>
    <t>Sulser</t>
  </si>
  <si>
    <t>Dwayne</t>
  </si>
  <si>
    <t>Van Besien</t>
  </si>
  <si>
    <t>52 </t>
  </si>
  <si>
    <t>50 </t>
  </si>
  <si>
    <t>72 </t>
  </si>
  <si>
    <t>58 </t>
  </si>
  <si>
    <t>41 </t>
  </si>
  <si>
    <t>56 </t>
  </si>
  <si>
    <t>39 </t>
  </si>
  <si>
    <t>38 </t>
  </si>
  <si>
    <t>37 </t>
  </si>
  <si>
    <t>35 </t>
  </si>
  <si>
    <t>25 </t>
  </si>
  <si>
    <t>43 </t>
  </si>
  <si>
    <t>53 </t>
  </si>
  <si>
    <t>49 </t>
  </si>
  <si>
    <t>47 </t>
  </si>
  <si>
    <t>51 </t>
  </si>
  <si>
    <t>48 </t>
  </si>
  <si>
    <t>46 </t>
  </si>
  <si>
    <t>54 </t>
  </si>
  <si>
    <t>60 </t>
  </si>
  <si>
    <t>33 </t>
  </si>
  <si>
    <t>40 </t>
  </si>
  <si>
    <t>32 </t>
  </si>
  <si>
    <t>45 </t>
  </si>
  <si>
    <t>27 </t>
  </si>
  <si>
    <t>71 </t>
  </si>
  <si>
    <t>61 </t>
  </si>
  <si>
    <t>55 </t>
  </si>
  <si>
    <t>Steve</t>
  </si>
  <si>
    <t>Kohorst</t>
  </si>
  <si>
    <t>Ricardo</t>
  </si>
  <si>
    <t>Rodriguez</t>
  </si>
  <si>
    <t>Stotlar</t>
  </si>
  <si>
    <t>Kelly</t>
  </si>
  <si>
    <t>Bruszewski</t>
  </si>
  <si>
    <t>Katrice</t>
  </si>
  <si>
    <t>Powell</t>
  </si>
  <si>
    <t>Nehemiah</t>
  </si>
  <si>
    <t>Robinson</t>
  </si>
  <si>
    <t>Marie</t>
  </si>
  <si>
    <t>Sandrock</t>
  </si>
  <si>
    <t>Jan</t>
  </si>
  <si>
    <t>Sharkey</t>
  </si>
  <si>
    <t>Gordon</t>
  </si>
  <si>
    <t>William</t>
  </si>
  <si>
    <t>Tongue</t>
  </si>
  <si>
    <t>Jessica</t>
  </si>
  <si>
    <t>Bolduc</t>
  </si>
  <si>
    <t>Fernando</t>
  </si>
  <si>
    <t>Ceccopieri</t>
  </si>
  <si>
    <t>Halle</t>
  </si>
  <si>
    <t>Cupp</t>
  </si>
  <si>
    <t>Tod</t>
  </si>
  <si>
    <t>Davis</t>
  </si>
  <si>
    <t>Philippe</t>
  </si>
  <si>
    <t>Giguere</t>
  </si>
  <si>
    <t>Max</t>
  </si>
  <si>
    <t>Hock</t>
  </si>
  <si>
    <t>Lisa</t>
  </si>
  <si>
    <t>Ingwell</t>
  </si>
  <si>
    <t>Susan</t>
  </si>
  <si>
    <t>Kolocotronis</t>
  </si>
  <si>
    <t>Daniel</t>
  </si>
  <si>
    <t>Moss</t>
  </si>
  <si>
    <t>Benjamin</t>
  </si>
  <si>
    <t>Mulvaney</t>
  </si>
  <si>
    <t>Beth</t>
  </si>
  <si>
    <t>Toussaint</t>
  </si>
  <si>
    <t>Michael</t>
  </si>
  <si>
    <t>Williams</t>
  </si>
  <si>
    <t>Joe</t>
  </si>
  <si>
    <t>Mazur</t>
  </si>
  <si>
    <t>Wholey</t>
  </si>
  <si>
    <t>Vonnie</t>
  </si>
  <si>
    <t>Howard</t>
  </si>
  <si>
    <t>Michalak</t>
  </si>
  <si>
    <t>70 </t>
  </si>
  <si>
    <t>34 </t>
  </si>
  <si>
    <t>30 </t>
  </si>
  <si>
    <t>44 </t>
  </si>
  <si>
    <t>36 </t>
  </si>
  <si>
    <t>31 </t>
  </si>
  <si>
    <t>42 </t>
  </si>
  <si>
    <t>23 </t>
  </si>
  <si>
    <t>64 </t>
  </si>
  <si>
    <t>Max Hock (General Electric)</t>
  </si>
  <si>
    <r>
      <t xml:space="preserve">Meet: </t>
    </r>
    <r>
      <rPr>
        <sz val="10"/>
        <rFont val="Arial"/>
        <family val="2"/>
      </rPr>
      <t>USCAA Marathon (Myrtle Beach, South Carolina), Feb 18 2012 12:00AM - Feb 18 2012 12:00AM</t>
    </r>
  </si>
  <si>
    <t>71 total people (52 men, 19 women)</t>
  </si>
  <si>
    <t>coutn</t>
  </si>
  <si>
    <t>mdID</t>
  </si>
  <si>
    <t>mddID</t>
  </si>
  <si>
    <t>DivID</t>
  </si>
  <si>
    <t>Div</t>
  </si>
  <si>
    <t>MddtID</t>
  </si>
  <si>
    <t>TeamID</t>
  </si>
  <si>
    <t>First</t>
  </si>
  <si>
    <t>Last</t>
  </si>
  <si>
    <t>DOB</t>
  </si>
  <si>
    <t>Race Age</t>
  </si>
  <si>
    <t>City</t>
  </si>
  <si>
    <t>State</t>
  </si>
  <si>
    <t>Email</t>
  </si>
  <si>
    <t>HalfMar</t>
  </si>
  <si>
    <t>Marathon</t>
  </si>
  <si>
    <t>RaceNo</t>
  </si>
  <si>
    <t>all</t>
  </si>
  <si>
    <t>Nov 22, 1959 </t>
  </si>
  <si>
    <t> Livermore</t>
  </si>
  <si>
    <t>CA</t>
  </si>
  <si>
    <t>Ann.Marie.Ayres@att.com</t>
  </si>
  <si>
    <t>Oct 07, 1970 </t>
  </si>
  <si>
    <t> lilburn</t>
  </si>
  <si>
    <t>ga</t>
  </si>
  <si>
    <t>rr5102@att.com</t>
  </si>
  <si>
    <t>Mar 23, 1961 </t>
  </si>
  <si>
    <t> Dallas</t>
  </si>
  <si>
    <t>TX</t>
  </si>
  <si>
    <t>chriscrawford23@sbcglobal.net</t>
  </si>
  <si>
    <t>Jun 19, 1953 </t>
  </si>
  <si>
    <t> Lithonia</t>
  </si>
  <si>
    <t>Georgia</t>
  </si>
  <si>
    <t>SN5735@ATT.COM</t>
  </si>
  <si>
    <t>Dec 14, 1950 </t>
  </si>
  <si>
    <t> Cohesset</t>
  </si>
  <si>
    <t>MN</t>
  </si>
  <si>
    <t>skohorst@paulbunyan./net</t>
  </si>
  <si>
    <t>Oct 24, 1941 </t>
  </si>
  <si>
    <t> South Boston</t>
  </si>
  <si>
    <t>VA</t>
  </si>
  <si>
    <t>stotlar59@embarqmail.com</t>
  </si>
  <si>
    <t>Nov 11, 1939 </t>
  </si>
  <si>
    <t> Buda</t>
  </si>
  <si>
    <t>Jan 26, 1982 </t>
  </si>
  <si>
    <t> Woodbridge</t>
  </si>
  <si>
    <t>powell_katrice@bah.com</t>
  </si>
  <si>
    <t>May 01, 1977 </t>
  </si>
  <si>
    <t> Ashburn</t>
  </si>
  <si>
    <t>Bruszewski_Kelly@bah.com</t>
  </si>
  <si>
    <t>Oct 20, 1973 </t>
  </si>
  <si>
    <t> Bellevue</t>
  </si>
  <si>
    <t>NE</t>
  </si>
  <si>
    <t>kimel_bethany@bah.com</t>
  </si>
  <si>
    <t>Feb 02, 1972 </t>
  </si>
  <si>
    <t> Alexandria</t>
  </si>
  <si>
    <t>sandrock_marie@bah.com</t>
  </si>
  <si>
    <t>Sep 25, 1967 </t>
  </si>
  <si>
    <t> Severn</t>
  </si>
  <si>
    <t>MD</t>
  </si>
  <si>
    <t>sharkey_janice@bah.com</t>
  </si>
  <si>
    <t>Sep 02, 1955 </t>
  </si>
  <si>
    <t> Rockville</t>
  </si>
  <si>
    <t>sunny.fitzgerald@gmail.com</t>
  </si>
  <si>
    <t>Jul 05, 1976 </t>
  </si>
  <si>
    <t> Atlanta</t>
  </si>
  <si>
    <t>GA</t>
  </si>
  <si>
    <t>tebbe_matthew@bah.com</t>
  </si>
  <si>
    <t>May 26, 1974 </t>
  </si>
  <si>
    <t> Baltimore</t>
  </si>
  <si>
    <t>roth_jeffrey@bah.com</t>
  </si>
  <si>
    <t>Mar 24, 1972 </t>
  </si>
  <si>
    <t> Washington</t>
  </si>
  <si>
    <t>DC</t>
  </si>
  <si>
    <t>furr_jeff@bah.com</t>
  </si>
  <si>
    <t>Sep 11, 1970 </t>
  </si>
  <si>
    <t> Arlington</t>
  </si>
  <si>
    <t>contino_marshall@bah.com</t>
  </si>
  <si>
    <t>Jun 23, 1962 </t>
  </si>
  <si>
    <t> Leesburg</t>
  </si>
  <si>
    <t>robinson_nehemiah@bah.com</t>
  </si>
  <si>
    <t>Oct 12, 1958 </t>
  </si>
  <si>
    <t>smith_gordon@bah.com</t>
  </si>
  <si>
    <t>Aug 04, 1956 </t>
  </si>
  <si>
    <t> Colorado Springs</t>
  </si>
  <si>
    <t>CO</t>
  </si>
  <si>
    <t>tongue_william@bah.com</t>
  </si>
  <si>
    <t>Nov 14, 1980 </t>
  </si>
  <si>
    <t> Liberty Twp</t>
  </si>
  <si>
    <t>Ohio</t>
  </si>
  <si>
    <t>halle.cupp@ge.com</t>
  </si>
  <si>
    <t>Jan 19, 1976 </t>
  </si>
  <si>
    <t> South Burlington</t>
  </si>
  <si>
    <t>VT</t>
  </si>
  <si>
    <t>jessica.bolduc@ge.com</t>
  </si>
  <si>
    <t>Jan 14, 1971 </t>
  </si>
  <si>
    <t> Vancouver</t>
  </si>
  <si>
    <t>WA</t>
  </si>
  <si>
    <t>beth.toussaint@ge.com</t>
  </si>
  <si>
    <t>Aug 14, 1969 </t>
  </si>
  <si>
    <t> Oconomowoc</t>
  </si>
  <si>
    <t>WI</t>
  </si>
  <si>
    <t>lisa.ingwell@ge.com</t>
  </si>
  <si>
    <t>Oct 19, 1965 </t>
  </si>
  <si>
    <t> Columbia</t>
  </si>
  <si>
    <t>susan.kolocotronis@ge.com</t>
  </si>
  <si>
    <t>Sep 05, 1964 </t>
  </si>
  <si>
    <t> chino hills</t>
  </si>
  <si>
    <t>ca</t>
  </si>
  <si>
    <t>michele.hix@ge.com</t>
  </si>
  <si>
    <t>Sep 24, 1988 </t>
  </si>
  <si>
    <t> Mason</t>
  </si>
  <si>
    <t>OH</t>
  </si>
  <si>
    <t>mackenzie.hock@ge.com</t>
  </si>
  <si>
    <t>Jan 13, 1987 </t>
  </si>
  <si>
    <t> Louisville</t>
  </si>
  <si>
    <t>KY</t>
  </si>
  <si>
    <t>Stephen.Boedicker@ge.com</t>
  </si>
  <si>
    <t>Nov 09, 1986 </t>
  </si>
  <si>
    <t> Clifton Park</t>
  </si>
  <si>
    <t>NY</t>
  </si>
  <si>
    <t>peter.aj.lamb@gmail.com</t>
  </si>
  <si>
    <t>Mar 04, 1981 </t>
  </si>
  <si>
    <t> Simpsonville</t>
  </si>
  <si>
    <t>SC</t>
  </si>
  <si>
    <t>dan.moss@ge.com</t>
  </si>
  <si>
    <t>Apr 15, 1976 </t>
  </si>
  <si>
    <t> Mechanicville</t>
  </si>
  <si>
    <t>ny</t>
  </si>
  <si>
    <t>knobloch@research.ge.com</t>
  </si>
  <si>
    <t>Mar 25, 1976 </t>
  </si>
  <si>
    <t> Franklin</t>
  </si>
  <si>
    <t>TN</t>
  </si>
  <si>
    <t>benjamin.mulvaney@ge.com</t>
  </si>
  <si>
    <t>Mar 05, 1970 </t>
  </si>
  <si>
    <t> Burscheid</t>
  </si>
  <si>
    <t>NRW</t>
  </si>
  <si>
    <t>alexander.hoerniss@ge.com</t>
  </si>
  <si>
    <t>May 18, 1969 </t>
  </si>
  <si>
    <t>philippe.giguere@ge.com</t>
  </si>
  <si>
    <t>Aug 30, 1968 </t>
  </si>
  <si>
    <t> Burlington</t>
  </si>
  <si>
    <t>IA</t>
  </si>
  <si>
    <t>kevin.brueck@ge.com</t>
  </si>
  <si>
    <t>May 27, 1965 </t>
  </si>
  <si>
    <t>mark.render@ps.ge.com</t>
  </si>
  <si>
    <t>Aug 07, 1964 </t>
  </si>
  <si>
    <t> Niskayuna</t>
  </si>
  <si>
    <t>ksindel@nycap.rr.com</t>
  </si>
  <si>
    <t>Nov 07, 1964 </t>
  </si>
  <si>
    <t> Salem</t>
  </si>
  <si>
    <t>MA</t>
  </si>
  <si>
    <t>DougS869@comcast.net</t>
  </si>
  <si>
    <t>May 15, 1963 </t>
  </si>
  <si>
    <t> Old Town</t>
  </si>
  <si>
    <t>Maine</t>
  </si>
  <si>
    <t>roger.marquis@ge.com</t>
  </si>
  <si>
    <t>Oct 06, 1963 </t>
  </si>
  <si>
    <t> University Heights</t>
  </si>
  <si>
    <t>timothy.o'donnell@ge.com</t>
  </si>
  <si>
    <t>Aug 04, 1962 </t>
  </si>
  <si>
    <t> Bangor</t>
  </si>
  <si>
    <t>dkdemmons@gmail.com</t>
  </si>
  <si>
    <t>Apr 28, 1962 </t>
  </si>
  <si>
    <t> Florence</t>
  </si>
  <si>
    <t>eric.muzzillo@ge.com</t>
  </si>
  <si>
    <t>Nov 09, 1961 </t>
  </si>
  <si>
    <t> Pewaukee</t>
  </si>
  <si>
    <t>steven.abrahamson@ge.com</t>
  </si>
  <si>
    <t>Sep 28, 1960 </t>
  </si>
  <si>
    <t> Frisco</t>
  </si>
  <si>
    <t>david.kim@ge.com</t>
  </si>
  <si>
    <t>Aug 20, 1958 </t>
  </si>
  <si>
    <t> Fairfield</t>
  </si>
  <si>
    <t>tj.candy@ae.ge.com</t>
  </si>
  <si>
    <t>Dec 01, 1958 </t>
  </si>
  <si>
    <t> Hamilton</t>
  </si>
  <si>
    <t>tod.davis@ge.com</t>
  </si>
  <si>
    <t>Jun 25, 1957 </t>
  </si>
  <si>
    <t> Covington</t>
  </si>
  <si>
    <t>ken.roth@ge.com</t>
  </si>
  <si>
    <t>Dec 03, 1957 </t>
  </si>
  <si>
    <t> Cincinnati</t>
  </si>
  <si>
    <t>ferny@fuse.net</t>
  </si>
  <si>
    <t>Jun 06, 1947 </t>
  </si>
  <si>
    <t>michael8.williams@ge.com</t>
  </si>
  <si>
    <t>Sep 02, 1971 </t>
  </si>
  <si>
    <t> Fort Worth</t>
  </si>
  <si>
    <t>runnermo2@yahoo.com</t>
  </si>
  <si>
    <t>Feb 22, 1951 </t>
  </si>
  <si>
    <t> Slingerlands</t>
  </si>
  <si>
    <t>New York</t>
  </si>
  <si>
    <t>marthacd @worldnet.att.net</t>
  </si>
  <si>
    <t>Sep 16, 1979 </t>
  </si>
  <si>
    <t>jordan.d.lynch@lmco.com</t>
  </si>
  <si>
    <t>Mar 10, 1978 </t>
  </si>
  <si>
    <t> Vienna</t>
  </si>
  <si>
    <t>Nicholas..a.gramsky@lmco.com</t>
  </si>
  <si>
    <t>Feb 01, 1971 </t>
  </si>
  <si>
    <t> Keller</t>
  </si>
  <si>
    <t>rodneyber@yahoo.com</t>
  </si>
  <si>
    <t>Mar 20, 1966 </t>
  </si>
  <si>
    <t> Kennesaw</t>
  </si>
  <si>
    <t>karl.r.schulze@lmco.com</t>
  </si>
  <si>
    <t>Apr 18, 1963 </t>
  </si>
  <si>
    <t>charles.j.weidner@lmco.com</t>
  </si>
  <si>
    <t>Aug 17, 1962 </t>
  </si>
  <si>
    <t> Palmdale</t>
  </si>
  <si>
    <t>raywong@marathoner.com</t>
  </si>
  <si>
    <t>Aug 20, 1984 </t>
  </si>
  <si>
    <t> Greenville</t>
  </si>
  <si>
    <t>richard.kornacki@us.michelin.com</t>
  </si>
  <si>
    <t>Mar 20, 1971 </t>
  </si>
  <si>
    <t>joe.mazur@me.com</t>
  </si>
  <si>
    <t>Jul 21, 1971 </t>
  </si>
  <si>
    <t> Anderson</t>
  </si>
  <si>
    <t>richard.wholey@us.michelin.com</t>
  </si>
  <si>
    <t>May 24, 1970 </t>
  </si>
  <si>
    <t>David.Hall-N524531@us.michelin.com</t>
  </si>
  <si>
    <t>Feb 27, 1963 </t>
  </si>
  <si>
    <t> Easley</t>
  </si>
  <si>
    <t>S.C.</t>
  </si>
  <si>
    <t>ted.taylor@us.michelin.com</t>
  </si>
  <si>
    <t>Feb 25, 1962 </t>
  </si>
  <si>
    <t> Seneca</t>
  </si>
  <si>
    <t>skikeowee@charter.net</t>
  </si>
  <si>
    <t>Jul 06, 1964 </t>
  </si>
  <si>
    <t> McKinney</t>
  </si>
  <si>
    <t>bethmichalak@yahoo.com</t>
  </si>
  <si>
    <t>Mar 15, 1962 </t>
  </si>
  <si>
    <t>ran_von@swbell.net</t>
  </si>
  <si>
    <t>Nov 24, 1956 </t>
  </si>
  <si>
    <t> Denison</t>
  </si>
  <si>
    <t>dksulser@yahoo.com</t>
  </si>
  <si>
    <t>Apr 14, 1950 </t>
  </si>
  <si>
    <t> Richardson</t>
  </si>
  <si>
    <t>Tx</t>
  </si>
  <si>
    <t>jpitz@ti.com</t>
  </si>
  <si>
    <t>Jan 13, 1964 </t>
  </si>
  <si>
    <t> Plano</t>
  </si>
  <si>
    <t>Texas</t>
  </si>
  <si>
    <t>azsalty@mac.com</t>
  </si>
  <si>
    <t>Dec 11, 1953 </t>
  </si>
  <si>
    <t> Carrollton</t>
  </si>
  <si>
    <t>mark-roman@raytheon.com</t>
  </si>
  <si>
    <t>Sep 30, 1940 </t>
  </si>
  <si>
    <t> Farmers Branch</t>
  </si>
  <si>
    <t>hiwally-runner@yahoo.com</t>
  </si>
  <si>
    <t>Dec 14, 1940 </t>
  </si>
  <si>
    <t> Heath</t>
  </si>
  <si>
    <t>bies40@sbcglobal.net</t>
  </si>
  <si>
    <t>TJ</t>
  </si>
  <si>
    <t>Maureen Hogan Lake (Lockheed Martin)</t>
  </si>
  <si>
    <t>1:29:42 (90:01)</t>
  </si>
  <si>
    <t>Lisa Ingwell (General Electric)</t>
  </si>
  <si>
    <t>Richard Stotlar (AT&amp;T – 70 years old)</t>
  </si>
  <si>
    <t>1:33:15 (73.91)</t>
  </si>
  <si>
    <t>2012 Results</t>
  </si>
  <si>
    <t>AT&amp;T/PacBell/Qwest/Lucent/Avaya</t>
  </si>
  <si>
    <t>4:40:17</t>
  </si>
  <si>
    <t>3:23:04</t>
  </si>
  <si>
    <t>3:35:16</t>
  </si>
  <si>
    <t>1:45:39</t>
  </si>
  <si>
    <t>1:32:02</t>
  </si>
  <si>
    <t>1:37:21</t>
  </si>
  <si>
    <t>2012 Results (BI-LO Myrtle Beach Marathon)</t>
  </si>
  <si>
    <t>Dennis Demmons</t>
  </si>
  <si>
    <t>Eric Muzzillo</t>
  </si>
  <si>
    <t>David Saltmarsh</t>
  </si>
  <si>
    <t>Dwayne Van Besien</t>
  </si>
  <si>
    <t>Jeanne Pitz</t>
  </si>
  <si>
    <t>Maureen Hogan Lake</t>
  </si>
  <si>
    <t>Richard Kornacki</t>
  </si>
  <si>
    <t>Ted Taylor</t>
  </si>
  <si>
    <t>Max Hock</t>
  </si>
  <si>
    <t>Douglas Smith</t>
  </si>
  <si>
    <t>Lisa Ingwell</t>
  </si>
  <si>
    <t>Halle Cupp</t>
  </si>
  <si>
    <t>Susan Kolocotronis</t>
  </si>
  <si>
    <t>Michael Williams</t>
  </si>
  <si>
    <t>Jan Sharkey</t>
  </si>
  <si>
    <t>Kelly Bruszewski</t>
  </si>
  <si>
    <t>Katrice Powell</t>
  </si>
  <si>
    <t>Joe Mazur</t>
  </si>
  <si>
    <t>Richard Wholey</t>
  </si>
  <si>
    <t>Vonnie Howard</t>
  </si>
  <si>
    <t>Beth Michalak</t>
  </si>
  <si>
    <t>2012 Results (Dasani Myrtle Beach Half Marathon)</t>
  </si>
  <si>
    <t>2012 Results (Marathon)</t>
  </si>
  <si>
    <t>2012 Results (Half Marathon)</t>
  </si>
  <si>
    <t>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</si>
</sst>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6">
    <font>
      <sz val="10"/>
      <name val="Arial"/>
      <family val="2"/>
    </font>
    <font>
      <sz val="11"/>
      <color theme="1"/>
      <name val="Calibri"/>
      <family val="2"/>
      <scheme val="minor"/>
    </font>
    <font>
      <sz val="11"/>
      <color theme="1"/>
      <name val="Calibri"/>
      <family val="2"/>
      <scheme val="minor"/>
    </font>
    <font>
      <sz val="10"/>
      <name val="Times New Roman"/>
      <family val="1"/>
    </font>
    <font>
      <sz val="10"/>
      <color indexed="8"/>
      <name val="Arial"/>
      <family val="2"/>
    </font>
    <font>
      <b/>
      <sz val="10"/>
      <name val="Arial"/>
      <family val="2"/>
    </font>
    <font>
      <b/>
      <sz val="8"/>
      <color indexed="8"/>
      <name val="Tahoma"/>
      <family val="2"/>
    </font>
    <font>
      <sz val="8"/>
      <color indexed="8"/>
      <name val="Tahoma"/>
      <family val="2"/>
    </font>
    <font>
      <b/>
      <sz val="12"/>
      <name val="Arial"/>
      <family val="2"/>
    </font>
    <font>
      <sz val="12"/>
      <name val="Arial"/>
      <family val="2"/>
    </font>
    <font>
      <b/>
      <sz val="9"/>
      <name val="Geneva"/>
      <family val="2"/>
    </font>
    <font>
      <sz val="9"/>
      <name val="Geneva"/>
      <family val="2"/>
    </font>
    <font>
      <sz val="9"/>
      <name val="Geneva"/>
    </font>
    <font>
      <sz val="11"/>
      <color indexed="8"/>
      <name val="Calibri"/>
      <family val="2"/>
    </font>
    <font>
      <b/>
      <sz val="11"/>
      <color indexed="8"/>
      <name val="Calibri"/>
      <family val="2"/>
    </font>
    <font>
      <b/>
      <sz val="9"/>
      <name val="Geneva"/>
    </font>
    <font>
      <sz val="10"/>
      <color theme="1"/>
      <name val="Calibri"/>
      <family val="2"/>
      <scheme val="minor"/>
    </font>
    <font>
      <sz val="9"/>
      <color theme="1"/>
      <name val="Calibri"/>
      <family val="2"/>
      <scheme val="minor"/>
    </font>
    <font>
      <sz val="9"/>
      <color indexed="8"/>
      <name val="Calibri"/>
      <family val="2"/>
    </font>
    <font>
      <b/>
      <sz val="11"/>
      <color theme="1"/>
      <name val="Calibri"/>
      <family val="2"/>
      <scheme val="minor"/>
    </font>
    <font>
      <u/>
      <sz val="11"/>
      <color theme="10"/>
      <name val="Calibri"/>
      <family val="2"/>
    </font>
    <font>
      <sz val="11"/>
      <color indexed="8"/>
      <name val="Calibri"/>
      <family val="2"/>
      <scheme val="minor"/>
    </font>
    <font>
      <sz val="11"/>
      <name val="Calibri"/>
      <family val="2"/>
      <scheme val="minor"/>
    </font>
    <font>
      <sz val="9"/>
      <name val="Arial"/>
      <family val="2"/>
    </font>
    <font>
      <b/>
      <sz val="9"/>
      <name val="Arial"/>
      <family val="2"/>
    </font>
    <font>
      <sz val="9"/>
      <color indexed="8"/>
      <name val="Arial"/>
      <family val="2"/>
    </font>
  </fonts>
  <fills count="9">
    <fill>
      <patternFill patternType="none"/>
    </fill>
    <fill>
      <patternFill patternType="gray125"/>
    </fill>
    <fill>
      <patternFill patternType="solid">
        <fgColor indexed="47"/>
        <bgColor indexed="22"/>
      </patternFill>
    </fill>
    <fill>
      <patternFill patternType="solid">
        <fgColor indexed="42"/>
        <bgColor indexed="27"/>
      </patternFill>
    </fill>
    <fill>
      <patternFill patternType="solid">
        <fgColor indexed="31"/>
        <bgColor indexed="22"/>
      </patternFill>
    </fill>
    <fill>
      <patternFill patternType="solid">
        <fgColor rgb="FFF5F5F5"/>
        <bgColor indexed="64"/>
      </patternFill>
    </fill>
    <fill>
      <patternFill patternType="solid">
        <fgColor rgb="FFDCDCDC"/>
        <bgColor indexed="64"/>
      </patternFill>
    </fill>
    <fill>
      <patternFill patternType="solid">
        <fgColor theme="4" tint="0.79998168889431442"/>
        <bgColor indexed="0"/>
      </patternFill>
    </fill>
    <fill>
      <patternFill patternType="solid">
        <fgColor theme="4" tint="0.79998168889431442"/>
        <bgColor indexed="64"/>
      </patternFill>
    </fill>
  </fills>
  <borders count="21">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rgb="FF000000"/>
      </bottom>
      <diagonal/>
    </border>
  </borders>
  <cellStyleXfs count="7">
    <xf numFmtId="0" fontId="0" fillId="0" borderId="0"/>
    <xf numFmtId="0" fontId="3" fillId="0" borderId="0"/>
    <xf numFmtId="0" fontId="4" fillId="0" borderId="0"/>
    <xf numFmtId="0" fontId="4" fillId="0" borderId="0"/>
    <xf numFmtId="0" fontId="2" fillId="0" borderId="0"/>
    <xf numFmtId="0" fontId="1" fillId="0" borderId="0"/>
    <xf numFmtId="0" fontId="20" fillId="0" borderId="0" applyNumberFormat="0" applyFill="0" applyBorder="0" applyAlignment="0" applyProtection="0">
      <alignment vertical="top"/>
      <protection locked="0"/>
    </xf>
  </cellStyleXfs>
  <cellXfs count="205">
    <xf numFmtId="0" fontId="0" fillId="0" borderId="0" xfId="0"/>
    <xf numFmtId="0" fontId="5" fillId="2" borderId="1" xfId="0" applyFont="1" applyFill="1" applyBorder="1" applyAlignment="1">
      <alignment wrapText="1"/>
    </xf>
    <xf numFmtId="0" fontId="5" fillId="2" borderId="1" xfId="0" applyFont="1" applyFill="1" applyBorder="1" applyAlignment="1">
      <alignment horizontal="center" wrapText="1"/>
    </xf>
    <xf numFmtId="0" fontId="5" fillId="2" borderId="1" xfId="0" applyFont="1" applyFill="1" applyBorder="1" applyAlignment="1">
      <alignment horizontal="right" wrapText="1"/>
    </xf>
    <xf numFmtId="21" fontId="5" fillId="2"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0" fontId="0" fillId="0" borderId="0" xfId="0" applyFont="1"/>
    <xf numFmtId="0" fontId="0" fillId="0" borderId="0" xfId="0" applyFont="1" applyAlignment="1">
      <alignment horizontal="center"/>
    </xf>
    <xf numFmtId="21" fontId="0" fillId="0" borderId="0" xfId="0" applyNumberFormat="1" applyFont="1" applyFill="1" applyAlignment="1">
      <alignment horizontal="right"/>
    </xf>
    <xf numFmtId="21" fontId="0" fillId="0" borderId="0" xfId="0" applyNumberFormat="1" applyFont="1" applyFill="1" applyBorder="1"/>
    <xf numFmtId="164" fontId="0" fillId="0" borderId="0" xfId="0" applyNumberFormat="1" applyFont="1" applyFill="1" applyBorder="1"/>
    <xf numFmtId="2" fontId="0" fillId="0" borderId="0" xfId="0" applyNumberFormat="1" applyFont="1" applyFill="1" applyBorder="1"/>
    <xf numFmtId="0" fontId="5" fillId="0" borderId="0" xfId="0" applyFont="1"/>
    <xf numFmtId="0" fontId="5" fillId="2" borderId="0" xfId="0" applyFont="1" applyFill="1" applyBorder="1" applyAlignment="1">
      <alignment horizontal="center" wrapText="1"/>
    </xf>
    <xf numFmtId="0" fontId="0" fillId="0" borderId="0" xfId="0" applyFont="1" applyBorder="1"/>
    <xf numFmtId="0" fontId="0" fillId="0" borderId="0" xfId="0" applyFont="1" applyBorder="1" applyAlignment="1"/>
    <xf numFmtId="0" fontId="0" fillId="0" borderId="0" xfId="0" applyFont="1" applyBorder="1" applyAlignment="1">
      <alignment horizontal="center"/>
    </xf>
    <xf numFmtId="0" fontId="0" fillId="0" borderId="0" xfId="0" applyNumberFormat="1" applyFont="1"/>
    <xf numFmtId="0" fontId="0" fillId="0" borderId="0" xfId="0" applyAlignment="1">
      <alignment horizontal="center"/>
    </xf>
    <xf numFmtId="49" fontId="0" fillId="0" borderId="0" xfId="0" applyNumberFormat="1" applyFont="1"/>
    <xf numFmtId="0" fontId="0" fillId="0" borderId="0" xfId="0" applyFont="1" applyFill="1"/>
    <xf numFmtId="0" fontId="0" fillId="0" borderId="0" xfId="0" applyFont="1" applyFill="1" applyAlignment="1">
      <alignment horizontal="center"/>
    </xf>
    <xf numFmtId="2" fontId="5" fillId="0" borderId="0" xfId="0" applyNumberFormat="1" applyFont="1"/>
    <xf numFmtId="0" fontId="0" fillId="0" borderId="0" xfId="0" applyAlignment="1">
      <alignment horizontal="right"/>
    </xf>
    <xf numFmtId="21" fontId="0" fillId="0" borderId="0" xfId="0" applyNumberFormat="1"/>
    <xf numFmtId="164" fontId="0" fillId="0" borderId="0" xfId="0" applyNumberFormat="1"/>
    <xf numFmtId="21" fontId="0" fillId="0" borderId="0" xfId="0" applyNumberFormat="1" applyFont="1" applyFill="1" applyAlignment="1">
      <alignment horizontal="left"/>
    </xf>
    <xf numFmtId="0" fontId="5" fillId="0" borderId="0" xfId="0" applyFont="1" applyAlignment="1">
      <alignment wrapText="1"/>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Fill="1" applyAlignment="1">
      <alignment horizontal="right"/>
    </xf>
    <xf numFmtId="0" fontId="0" fillId="0" borderId="2" xfId="0" applyFont="1" applyBorder="1"/>
    <xf numFmtId="164" fontId="0" fillId="0" borderId="3" xfId="0" applyNumberFormat="1" applyFont="1" applyBorder="1"/>
    <xf numFmtId="164" fontId="0" fillId="0" borderId="4" xfId="0" applyNumberFormat="1" applyFont="1" applyBorder="1"/>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0" xfId="0" applyBorder="1" applyAlignment="1">
      <alignment horizontal="center"/>
    </xf>
    <xf numFmtId="0" fontId="0" fillId="0" borderId="5" xfId="0" applyFont="1" applyBorder="1"/>
    <xf numFmtId="46" fontId="0" fillId="0" borderId="1" xfId="0" applyNumberFormat="1" applyBorder="1"/>
    <xf numFmtId="46" fontId="0" fillId="0" borderId="6" xfId="0" applyNumberFormat="1" applyBorder="1"/>
    <xf numFmtId="9" fontId="0" fillId="0" borderId="5" xfId="0" applyNumberFormat="1" applyBorder="1" applyAlignment="1">
      <alignment horizontal="center"/>
    </xf>
    <xf numFmtId="9" fontId="0" fillId="0" borderId="1" xfId="0" applyNumberFormat="1" applyBorder="1"/>
    <xf numFmtId="9" fontId="0" fillId="0" borderId="6" xfId="0" applyNumberFormat="1" applyBorder="1"/>
    <xf numFmtId="9" fontId="0" fillId="0" borderId="0" xfId="0" applyNumberFormat="1" applyBorder="1"/>
    <xf numFmtId="0" fontId="0" fillId="0" borderId="7" xfId="0" applyBorder="1"/>
    <xf numFmtId="164" fontId="0" fillId="0" borderId="0" xfId="0" applyNumberFormat="1" applyBorder="1"/>
    <xf numFmtId="164" fontId="0" fillId="0" borderId="8" xfId="0" applyNumberFormat="1" applyBorder="1"/>
    <xf numFmtId="21" fontId="0" fillId="0" borderId="7" xfId="0" applyNumberFormat="1" applyBorder="1"/>
    <xf numFmtId="21" fontId="0" fillId="0" borderId="0" xfId="0" applyNumberFormat="1" applyBorder="1"/>
    <xf numFmtId="164" fontId="0" fillId="0" borderId="1" xfId="0" applyNumberFormat="1" applyBorder="1"/>
    <xf numFmtId="164" fontId="0" fillId="0" borderId="6" xfId="0" applyNumberFormat="1" applyBorder="1"/>
    <xf numFmtId="21" fontId="0" fillId="0" borderId="8" xfId="0" applyNumberFormat="1" applyBorder="1"/>
    <xf numFmtId="21" fontId="0" fillId="0" borderId="5" xfId="0" applyNumberFormat="1" applyBorder="1"/>
    <xf numFmtId="21" fontId="0" fillId="0" borderId="1" xfId="0" applyNumberFormat="1" applyBorder="1"/>
    <xf numFmtId="21" fontId="0" fillId="0" borderId="6" xfId="0" applyNumberFormat="1" applyBorder="1"/>
    <xf numFmtId="0" fontId="5" fillId="3" borderId="1" xfId="0" applyFont="1" applyFill="1" applyBorder="1" applyAlignment="1">
      <alignment wrapText="1"/>
    </xf>
    <xf numFmtId="0" fontId="5" fillId="3" borderId="1" xfId="0" applyFont="1" applyFill="1" applyBorder="1" applyAlignment="1">
      <alignment horizontal="center" wrapText="1"/>
    </xf>
    <xf numFmtId="0" fontId="5" fillId="3" borderId="1" xfId="0" applyFont="1" applyFill="1" applyBorder="1" applyAlignment="1">
      <alignment horizontal="right" wrapText="1"/>
    </xf>
    <xf numFmtId="21" fontId="5" fillId="3" borderId="1" xfId="0" applyNumberFormat="1" applyFont="1" applyFill="1" applyBorder="1" applyAlignment="1">
      <alignment horizontal="center" wrapText="1"/>
    </xf>
    <xf numFmtId="164" fontId="5" fillId="3" borderId="1" xfId="0" applyNumberFormat="1" applyFont="1" applyFill="1" applyBorder="1" applyAlignment="1">
      <alignment horizontal="center" wrapText="1"/>
    </xf>
    <xf numFmtId="0" fontId="5" fillId="3" borderId="0" xfId="0" applyFont="1" applyFill="1" applyBorder="1" applyAlignment="1">
      <alignment horizontal="center" wrapText="1"/>
    </xf>
    <xf numFmtId="0" fontId="8" fillId="4" borderId="9" xfId="1" applyFont="1" applyFill="1" applyBorder="1" applyAlignment="1"/>
    <xf numFmtId="0" fontId="8" fillId="4" borderId="9" xfId="1" applyFont="1" applyFill="1" applyBorder="1" applyAlignment="1">
      <alignment horizontal="right"/>
    </xf>
    <xf numFmtId="0" fontId="9" fillId="0" borderId="9" xfId="0" applyFont="1" applyBorder="1" applyAlignment="1"/>
    <xf numFmtId="0" fontId="9" fillId="0" borderId="9" xfId="0" applyFont="1" applyBorder="1" applyAlignment="1">
      <alignment horizontal="right"/>
    </xf>
    <xf numFmtId="9" fontId="9" fillId="0" borderId="9" xfId="0" applyNumberFormat="1" applyFont="1" applyBorder="1" applyAlignment="1">
      <alignment horizontal="right"/>
    </xf>
    <xf numFmtId="0" fontId="9" fillId="0" borderId="0" xfId="0" applyFont="1" applyBorder="1" applyAlignment="1"/>
    <xf numFmtId="0" fontId="9" fillId="0" borderId="0" xfId="0" applyFont="1" applyBorder="1" applyAlignment="1">
      <alignment horizontal="right"/>
    </xf>
    <xf numFmtId="9" fontId="9" fillId="0" borderId="0" xfId="0" applyNumberFormat="1" applyFont="1" applyBorder="1" applyAlignment="1">
      <alignment horizontal="right"/>
    </xf>
    <xf numFmtId="0" fontId="5" fillId="0" borderId="9" xfId="0" applyFont="1" applyBorder="1" applyAlignment="1"/>
    <xf numFmtId="0" fontId="5" fillId="0" borderId="0" xfId="0" applyFont="1" applyAlignment="1"/>
    <xf numFmtId="0" fontId="5" fillId="0" borderId="0" xfId="0" applyFont="1" applyAlignment="1">
      <alignment horizontal="right"/>
    </xf>
    <xf numFmtId="0" fontId="9" fillId="0" borderId="9" xfId="1" applyFont="1" applyBorder="1" applyAlignment="1"/>
    <xf numFmtId="0" fontId="9" fillId="0" borderId="9" xfId="1" applyFont="1" applyBorder="1" applyAlignment="1">
      <alignment horizontal="right"/>
    </xf>
    <xf numFmtId="0" fontId="8" fillId="0" borderId="9" xfId="1" applyFont="1" applyBorder="1" applyAlignment="1"/>
    <xf numFmtId="0" fontId="8" fillId="0" borderId="9" xfId="1" applyFont="1" applyBorder="1" applyAlignment="1">
      <alignment horizontal="right"/>
    </xf>
    <xf numFmtId="0" fontId="8" fillId="2" borderId="9" xfId="1" applyFont="1" applyFill="1" applyBorder="1" applyAlignment="1"/>
    <xf numFmtId="0" fontId="8" fillId="2" borderId="9" xfId="1" applyFont="1" applyFill="1" applyBorder="1" applyAlignment="1">
      <alignment horizontal="right"/>
    </xf>
    <xf numFmtId="21" fontId="9" fillId="0" borderId="9" xfId="0" applyNumberFormat="1" applyFont="1" applyBorder="1" applyAlignment="1">
      <alignment horizontal="right"/>
    </xf>
    <xf numFmtId="49" fontId="9" fillId="0" borderId="9" xfId="0" applyNumberFormat="1" applyFont="1" applyBorder="1" applyAlignment="1">
      <alignment horizontal="right"/>
    </xf>
    <xf numFmtId="49" fontId="9" fillId="0" borderId="0" xfId="0" applyNumberFormat="1" applyFont="1" applyBorder="1" applyAlignment="1">
      <alignment horizontal="right"/>
    </xf>
    <xf numFmtId="0" fontId="8" fillId="3" borderId="9" xfId="1" applyFont="1" applyFill="1" applyBorder="1" applyAlignment="1"/>
    <xf numFmtId="0" fontId="8" fillId="3" borderId="9" xfId="1" applyFont="1" applyFill="1" applyBorder="1" applyAlignment="1">
      <alignment horizontal="right"/>
    </xf>
    <xf numFmtId="20" fontId="9" fillId="0" borderId="9" xfId="0" applyNumberFormat="1" applyFont="1" applyBorder="1" applyAlignment="1">
      <alignment horizontal="right"/>
    </xf>
    <xf numFmtId="165" fontId="9" fillId="0" borderId="9" xfId="0" applyNumberFormat="1" applyFont="1" applyBorder="1" applyAlignment="1">
      <alignment horizontal="right"/>
    </xf>
    <xf numFmtId="0" fontId="10" fillId="0" borderId="0" xfId="0" applyFont="1" applyAlignment="1">
      <alignment vertical="top"/>
    </xf>
    <xf numFmtId="0" fontId="10" fillId="0" borderId="0" xfId="0" applyFont="1" applyAlignment="1">
      <alignment horizontal="left" vertical="top"/>
    </xf>
    <xf numFmtId="0" fontId="10" fillId="0" borderId="0" xfId="0" applyFont="1" applyFill="1" applyAlignment="1">
      <alignment horizontal="center" vertical="top"/>
    </xf>
    <xf numFmtId="0" fontId="10" fillId="0" borderId="0" xfId="0" applyFont="1" applyFill="1" applyAlignment="1">
      <alignment horizontal="right" vertical="top"/>
    </xf>
    <xf numFmtId="2" fontId="10" fillId="0" borderId="0" xfId="0" applyNumberFormat="1" applyFont="1" applyFill="1" applyAlignment="1">
      <alignment horizontal="right" vertical="top"/>
    </xf>
    <xf numFmtId="2" fontId="10" fillId="0" borderId="0" xfId="0" applyNumberFormat="1" applyFont="1" applyAlignment="1">
      <alignment horizontal="right" vertical="top"/>
    </xf>
    <xf numFmtId="0" fontId="10" fillId="0" borderId="0" xfId="0" applyFont="1" applyAlignment="1">
      <alignment horizontal="center" vertical="top"/>
    </xf>
    <xf numFmtId="0" fontId="10" fillId="0" borderId="0" xfId="0" applyFont="1" applyAlignment="1">
      <alignment wrapText="1"/>
    </xf>
    <xf numFmtId="0" fontId="11" fillId="0" borderId="0" xfId="0" applyFont="1" applyAlignment="1">
      <alignment horizontal="left" vertical="top"/>
    </xf>
    <xf numFmtId="0" fontId="11" fillId="0" borderId="0" xfId="0" applyFont="1" applyAlignment="1">
      <alignment horizontal="center" vertical="top"/>
    </xf>
    <xf numFmtId="0" fontId="10" fillId="0" borderId="0" xfId="0" applyFont="1" applyAlignment="1">
      <alignment horizontal="left" wrapText="1"/>
    </xf>
    <xf numFmtId="0" fontId="10" fillId="0" borderId="0" xfId="0" applyFont="1" applyFill="1" applyAlignment="1">
      <alignment horizontal="center" wrapText="1"/>
    </xf>
    <xf numFmtId="0" fontId="10" fillId="0" borderId="0" xfId="0" applyFont="1" applyFill="1" applyAlignment="1">
      <alignment horizontal="right" wrapText="1"/>
    </xf>
    <xf numFmtId="2" fontId="10" fillId="0" borderId="0" xfId="0" applyNumberFormat="1" applyFont="1" applyFill="1" applyAlignment="1">
      <alignment horizontal="right" wrapText="1"/>
    </xf>
    <xf numFmtId="2" fontId="10" fillId="0" borderId="0" xfId="0" applyNumberFormat="1" applyFont="1" applyAlignment="1">
      <alignment horizontal="right" wrapText="1"/>
    </xf>
    <xf numFmtId="0" fontId="10" fillId="0" borderId="0" xfId="0" applyFont="1" applyAlignment="1">
      <alignment horizontal="center" wrapText="1"/>
    </xf>
    <xf numFmtId="0" fontId="10" fillId="0" borderId="0" xfId="0" applyFont="1" applyAlignment="1">
      <alignment horizontal="right" wrapText="1"/>
    </xf>
    <xf numFmtId="0" fontId="0" fillId="0" borderId="0" xfId="0" applyFont="1" applyFill="1" applyBorder="1"/>
    <xf numFmtId="0" fontId="11" fillId="0" borderId="0" xfId="0" applyFont="1" applyAlignment="1">
      <alignment horizontal="center" wrapText="1"/>
    </xf>
    <xf numFmtId="0" fontId="11" fillId="0" borderId="0" xfId="0" applyFont="1" applyAlignment="1">
      <alignment horizontal="left" wrapText="1"/>
    </xf>
    <xf numFmtId="2" fontId="11" fillId="0" borderId="0" xfId="0" applyNumberFormat="1" applyFont="1" applyAlignment="1">
      <alignment horizontal="right" wrapText="1"/>
    </xf>
    <xf numFmtId="0" fontId="12" fillId="0" borderId="0" xfId="0" applyFont="1" applyAlignment="1">
      <alignment horizontal="left" vertical="top"/>
    </xf>
    <xf numFmtId="0" fontId="13" fillId="0" borderId="0" xfId="3" applyFont="1" applyFill="1" applyBorder="1" applyAlignment="1"/>
    <xf numFmtId="0" fontId="2" fillId="0" borderId="0" xfId="4"/>
    <xf numFmtId="0" fontId="13" fillId="0" borderId="10" xfId="3" applyFont="1" applyFill="1" applyBorder="1" applyAlignment="1"/>
    <xf numFmtId="0" fontId="14" fillId="0" borderId="10" xfId="3" applyFont="1" applyFill="1" applyBorder="1" applyAlignment="1"/>
    <xf numFmtId="2" fontId="15" fillId="0" borderId="0" xfId="0" applyNumberFormat="1" applyFont="1" applyAlignment="1">
      <alignment horizontal="right" wrapText="1"/>
    </xf>
    <xf numFmtId="0" fontId="2" fillId="0" borderId="0" xfId="4" applyBorder="1"/>
    <xf numFmtId="0" fontId="14" fillId="0" borderId="11" xfId="3" applyFont="1" applyFill="1" applyBorder="1" applyAlignment="1"/>
    <xf numFmtId="0" fontId="13" fillId="0" borderId="0" xfId="3" applyFont="1" applyFill="1" applyBorder="1" applyAlignment="1">
      <alignment horizontal="center"/>
    </xf>
    <xf numFmtId="0" fontId="2" fillId="0" borderId="0" xfId="4" applyBorder="1" applyAlignment="1">
      <alignment horizontal="center"/>
    </xf>
    <xf numFmtId="0" fontId="13" fillId="0" borderId="12" xfId="3" applyFont="1" applyFill="1" applyBorder="1" applyAlignment="1"/>
    <xf numFmtId="0" fontId="13" fillId="0" borderId="13" xfId="3" applyFont="1" applyFill="1" applyBorder="1" applyAlignment="1">
      <alignment horizontal="center"/>
    </xf>
    <xf numFmtId="0" fontId="2" fillId="0" borderId="13" xfId="4" applyBorder="1" applyAlignment="1">
      <alignment horizontal="center"/>
    </xf>
    <xf numFmtId="0" fontId="2" fillId="0" borderId="14" xfId="4" applyBorder="1" applyAlignment="1">
      <alignment horizontal="center"/>
    </xf>
    <xf numFmtId="0" fontId="16" fillId="0" borderId="18" xfId="4" applyFont="1" applyBorder="1"/>
    <xf numFmtId="0" fontId="2" fillId="0" borderId="19" xfId="4" applyBorder="1" applyAlignment="1">
      <alignment horizontal="center"/>
    </xf>
    <xf numFmtId="0" fontId="13" fillId="0" borderId="18" xfId="3" applyFont="1" applyFill="1" applyBorder="1" applyAlignment="1"/>
    <xf numFmtId="0" fontId="2" fillId="0" borderId="18" xfId="4" applyBorder="1"/>
    <xf numFmtId="0" fontId="14" fillId="0" borderId="15" xfId="3" applyFont="1" applyFill="1" applyBorder="1" applyAlignment="1"/>
    <xf numFmtId="0" fontId="2" fillId="0" borderId="16" xfId="4" applyBorder="1" applyAlignment="1">
      <alignment horizontal="center"/>
    </xf>
    <xf numFmtId="0" fontId="2" fillId="0" borderId="17" xfId="4" applyBorder="1" applyAlignment="1">
      <alignment horizontal="center"/>
    </xf>
    <xf numFmtId="0" fontId="1" fillId="0" borderId="0" xfId="5" applyAlignment="1">
      <alignment horizontal="left" vertical="top" wrapText="1"/>
    </xf>
    <xf numFmtId="0" fontId="1" fillId="0" borderId="0" xfId="5"/>
    <xf numFmtId="0" fontId="1" fillId="5" borderId="0" xfId="5" applyFill="1"/>
    <xf numFmtId="0" fontId="19" fillId="6" borderId="0" xfId="5" applyFont="1" applyFill="1" applyAlignment="1"/>
    <xf numFmtId="0" fontId="19" fillId="6" borderId="0" xfId="5" applyFont="1" applyFill="1" applyAlignment="1">
      <alignment horizontal="center" vertical="center" wrapText="1"/>
    </xf>
    <xf numFmtId="0" fontId="1" fillId="5" borderId="0" xfId="5" applyFill="1" applyAlignment="1">
      <alignment horizontal="right" wrapText="1"/>
    </xf>
    <xf numFmtId="0" fontId="1" fillId="5" borderId="0" xfId="5" applyFill="1" applyAlignment="1">
      <alignment horizontal="left" wrapText="1"/>
    </xf>
    <xf numFmtId="0" fontId="1" fillId="5" borderId="0" xfId="5" applyFill="1" applyAlignment="1">
      <alignment horizontal="center" wrapText="1"/>
    </xf>
    <xf numFmtId="0" fontId="1" fillId="5" borderId="0" xfId="5" applyFill="1" applyAlignment="1">
      <alignment wrapText="1"/>
    </xf>
    <xf numFmtId="0" fontId="20" fillId="5" borderId="0" xfId="6" applyFill="1" applyAlignment="1" applyProtection="1"/>
    <xf numFmtId="0" fontId="21" fillId="0" borderId="10" xfId="3" applyFont="1" applyFill="1" applyBorder="1" applyAlignment="1"/>
    <xf numFmtId="0" fontId="22" fillId="0" borderId="0" xfId="0" applyFont="1"/>
    <xf numFmtId="0" fontId="13" fillId="7" borderId="9" xfId="3" applyFont="1" applyFill="1" applyBorder="1" applyAlignment="1"/>
    <xf numFmtId="0" fontId="18" fillId="8" borderId="12" xfId="3" applyFont="1" applyFill="1" applyBorder="1" applyAlignment="1">
      <alignment horizontal="center"/>
    </xf>
    <xf numFmtId="0" fontId="18" fillId="8" borderId="13" xfId="3" applyFont="1" applyFill="1" applyBorder="1" applyAlignment="1">
      <alignment horizontal="center"/>
    </xf>
    <xf numFmtId="0" fontId="17" fillId="8" borderId="13" xfId="4" applyFont="1" applyFill="1" applyBorder="1" applyAlignment="1">
      <alignment horizontal="center"/>
    </xf>
    <xf numFmtId="0" fontId="17" fillId="8" borderId="14" xfId="4" applyFont="1" applyFill="1" applyBorder="1" applyAlignment="1">
      <alignment horizontal="center"/>
    </xf>
    <xf numFmtId="0" fontId="17" fillId="8" borderId="18" xfId="4" applyFont="1" applyFill="1" applyBorder="1" applyAlignment="1">
      <alignment horizontal="center"/>
    </xf>
    <xf numFmtId="0" fontId="17" fillId="8" borderId="0" xfId="4" applyFont="1" applyFill="1" applyBorder="1" applyAlignment="1">
      <alignment horizontal="center"/>
    </xf>
    <xf numFmtId="0" fontId="17" fillId="8" borderId="19" xfId="4" applyFont="1" applyFill="1" applyBorder="1" applyAlignment="1">
      <alignment horizontal="center"/>
    </xf>
    <xf numFmtId="0" fontId="23" fillId="0" borderId="0" xfId="0" applyFont="1" applyFill="1" applyBorder="1" applyAlignment="1">
      <alignment vertical="top"/>
    </xf>
    <xf numFmtId="0" fontId="23" fillId="0" borderId="0" xfId="0" applyFont="1"/>
    <xf numFmtId="21" fontId="23" fillId="0" borderId="0" xfId="0" applyNumberFormat="1" applyFont="1" applyFill="1" applyAlignment="1">
      <alignment horizontal="right"/>
    </xf>
    <xf numFmtId="21" fontId="23" fillId="0" borderId="0" xfId="0" applyNumberFormat="1" applyFont="1" applyFill="1" applyBorder="1"/>
    <xf numFmtId="2" fontId="23" fillId="0" borderId="0" xfId="0" applyNumberFormat="1" applyFont="1" applyFill="1" applyBorder="1"/>
    <xf numFmtId="0" fontId="24" fillId="0" borderId="0" xfId="0" applyFont="1"/>
    <xf numFmtId="0" fontId="23" fillId="0" borderId="0" xfId="0" applyFont="1" applyAlignment="1">
      <alignment horizontal="center"/>
    </xf>
    <xf numFmtId="0" fontId="23" fillId="0" borderId="0" xfId="0" applyFont="1" applyBorder="1" applyAlignment="1">
      <alignment horizontal="center"/>
    </xf>
    <xf numFmtId="0" fontId="23" fillId="0" borderId="0" xfId="0" applyFont="1" applyFill="1"/>
    <xf numFmtId="0" fontId="23" fillId="0" borderId="0" xfId="0" applyFont="1" applyBorder="1"/>
    <xf numFmtId="2" fontId="24" fillId="0" borderId="0" xfId="0" applyNumberFormat="1" applyFont="1"/>
    <xf numFmtId="0" fontId="24" fillId="0" borderId="0" xfId="0" applyFont="1" applyAlignment="1">
      <alignment wrapText="1"/>
    </xf>
    <xf numFmtId="21" fontId="23" fillId="0" borderId="0" xfId="0" applyNumberFormat="1" applyFont="1"/>
    <xf numFmtId="0" fontId="23" fillId="0" borderId="0" xfId="0" applyFont="1" applyFill="1" applyAlignment="1">
      <alignment horizontal="center"/>
    </xf>
    <xf numFmtId="0" fontId="23" fillId="0" borderId="0" xfId="0" applyFont="1" applyAlignment="1">
      <alignment horizontal="right"/>
    </xf>
    <xf numFmtId="0" fontId="24" fillId="0" borderId="0" xfId="0" applyFont="1" applyAlignment="1">
      <alignment vertical="top"/>
    </xf>
    <xf numFmtId="0" fontId="23" fillId="0" borderId="0" xfId="0" applyFont="1" applyAlignment="1">
      <alignment vertical="top"/>
    </xf>
    <xf numFmtId="21" fontId="23" fillId="0" borderId="0" xfId="0" applyNumberFormat="1" applyFont="1" applyFill="1" applyAlignment="1">
      <alignment horizontal="right" vertical="top"/>
    </xf>
    <xf numFmtId="21" fontId="23" fillId="0" borderId="0" xfId="0" applyNumberFormat="1" applyFont="1" applyFill="1" applyBorder="1" applyAlignment="1">
      <alignment vertical="top"/>
    </xf>
    <xf numFmtId="2" fontId="23" fillId="0" borderId="0" xfId="0" applyNumberFormat="1" applyFont="1" applyFill="1" applyBorder="1" applyAlignment="1">
      <alignment vertical="top"/>
    </xf>
    <xf numFmtId="2" fontId="24" fillId="0" borderId="0" xfId="0" applyNumberFormat="1" applyFont="1" applyAlignment="1">
      <alignment vertical="top"/>
    </xf>
    <xf numFmtId="0" fontId="23" fillId="0" borderId="0" xfId="0" applyFont="1" applyFill="1" applyBorder="1"/>
    <xf numFmtId="0" fontId="23" fillId="0" borderId="0" xfId="0" applyFont="1" applyFill="1" applyAlignment="1">
      <alignment horizontal="right" wrapText="1"/>
    </xf>
    <xf numFmtId="21" fontId="23" fillId="0" borderId="0" xfId="0" applyNumberFormat="1" applyFont="1" applyFill="1" applyAlignment="1">
      <alignment horizontal="right" wrapText="1"/>
    </xf>
    <xf numFmtId="0" fontId="23" fillId="0" borderId="0" xfId="0" applyFont="1" applyAlignment="1">
      <alignment wrapText="1"/>
    </xf>
    <xf numFmtId="2" fontId="23" fillId="0" borderId="0" xfId="0" applyNumberFormat="1" applyFont="1" applyFill="1" applyAlignment="1">
      <alignment horizontal="right" wrapText="1"/>
    </xf>
    <xf numFmtId="0" fontId="25" fillId="0" borderId="0" xfId="0" applyFont="1" applyFill="1"/>
    <xf numFmtId="0" fontId="23" fillId="0" borderId="0" xfId="0" applyFont="1" applyAlignment="1">
      <alignment horizontal="left" wrapText="1"/>
    </xf>
    <xf numFmtId="0" fontId="25" fillId="0" borderId="0" xfId="2" applyFont="1" applyFill="1" applyBorder="1" applyAlignment="1">
      <alignment horizontal="left"/>
    </xf>
    <xf numFmtId="49" fontId="23" fillId="0" borderId="0" xfId="0" applyNumberFormat="1" applyFont="1" applyFill="1" applyAlignment="1">
      <alignment horizontal="right"/>
    </xf>
    <xf numFmtId="2" fontId="24" fillId="0" borderId="0" xfId="0" applyNumberFormat="1" applyFont="1" applyAlignment="1">
      <alignment horizontal="right"/>
    </xf>
    <xf numFmtId="0" fontId="24" fillId="0" borderId="0" xfId="0" applyFont="1" applyAlignment="1">
      <alignment horizontal="right"/>
    </xf>
    <xf numFmtId="21" fontId="25" fillId="0" borderId="0" xfId="2" applyNumberFormat="1" applyFont="1" applyFill="1" applyBorder="1" applyAlignment="1">
      <alignment horizontal="right"/>
    </xf>
    <xf numFmtId="0" fontId="23" fillId="0" borderId="0" xfId="0" applyNumberFormat="1" applyFont="1" applyBorder="1"/>
    <xf numFmtId="0" fontId="23" fillId="0" borderId="0" xfId="0" applyNumberFormat="1" applyFont="1" applyBorder="1" applyAlignment="1">
      <alignment horizontal="left"/>
    </xf>
    <xf numFmtId="0" fontId="23" fillId="0" borderId="0" xfId="0" applyFont="1" applyFill="1" applyBorder="1" applyAlignment="1">
      <alignment horizontal="left"/>
    </xf>
    <xf numFmtId="2" fontId="24" fillId="0" borderId="0" xfId="0" applyNumberFormat="1" applyFont="1" applyFill="1" applyBorder="1" applyAlignment="1">
      <alignment horizontal="right"/>
    </xf>
    <xf numFmtId="2" fontId="23" fillId="0" borderId="0" xfId="0" applyNumberFormat="1" applyFont="1" applyAlignment="1">
      <alignment horizontal="right"/>
    </xf>
    <xf numFmtId="0" fontId="23" fillId="0" borderId="0" xfId="0" applyFont="1" applyAlignment="1">
      <alignment horizontal="left"/>
    </xf>
    <xf numFmtId="2" fontId="23" fillId="0" borderId="0" xfId="0" applyNumberFormat="1" applyFont="1" applyAlignment="1">
      <alignment horizontal="center"/>
    </xf>
    <xf numFmtId="0" fontId="24" fillId="0" borderId="0" xfId="0" applyFont="1" applyFill="1" applyBorder="1" applyAlignment="1">
      <alignment horizontal="right"/>
    </xf>
    <xf numFmtId="49" fontId="23" fillId="0" borderId="0" xfId="0" applyNumberFormat="1" applyFont="1" applyAlignment="1">
      <alignment horizontal="center"/>
    </xf>
    <xf numFmtId="0" fontId="23" fillId="0" borderId="0" xfId="0" applyFont="1" applyAlignment="1">
      <alignment horizontal="center" wrapText="1"/>
    </xf>
    <xf numFmtId="0" fontId="23" fillId="0" borderId="0" xfId="0" applyFont="1" applyBorder="1" applyAlignment="1">
      <alignment horizontal="center" vertical="top"/>
    </xf>
    <xf numFmtId="0" fontId="23" fillId="0" borderId="0" xfId="0" applyFont="1" applyAlignment="1">
      <alignment horizontal="center" vertical="top"/>
    </xf>
    <xf numFmtId="0" fontId="23" fillId="0" borderId="0" xfId="0" applyFont="1" applyFill="1" applyAlignment="1">
      <alignment horizontal="center" vertical="top"/>
    </xf>
    <xf numFmtId="49" fontId="23" fillId="0" borderId="0" xfId="0" applyNumberFormat="1" applyFont="1" applyAlignment="1">
      <alignment horizontal="center" vertical="top"/>
    </xf>
    <xf numFmtId="0" fontId="25" fillId="0" borderId="0" xfId="0" applyFont="1" applyFill="1" applyAlignment="1">
      <alignment horizontal="center"/>
    </xf>
    <xf numFmtId="0" fontId="25" fillId="0" borderId="0" xfId="2" applyFont="1" applyFill="1" applyBorder="1" applyAlignment="1">
      <alignment horizontal="center"/>
    </xf>
    <xf numFmtId="0" fontId="23" fillId="0" borderId="0" xfId="0" applyNumberFormat="1" applyFont="1" applyBorder="1" applyAlignment="1">
      <alignment horizontal="center"/>
    </xf>
    <xf numFmtId="0" fontId="23" fillId="0" borderId="0" xfId="0" applyFont="1" applyFill="1" applyBorder="1" applyAlignment="1">
      <alignment horizontal="center"/>
    </xf>
    <xf numFmtId="0" fontId="19" fillId="0" borderId="0" xfId="5" applyFont="1" applyAlignment="1">
      <alignment horizontal="left" vertical="top" wrapText="1"/>
    </xf>
    <xf numFmtId="0" fontId="1" fillId="5" borderId="0" xfId="5" applyFill="1" applyAlignment="1">
      <alignment horizontal="left" wrapText="1"/>
    </xf>
    <xf numFmtId="0" fontId="1" fillId="5" borderId="0" xfId="5" applyFill="1" applyAlignment="1">
      <alignment wrapText="1"/>
    </xf>
    <xf numFmtId="0" fontId="1" fillId="5" borderId="20" xfId="5" applyFill="1" applyBorder="1"/>
    <xf numFmtId="0" fontId="1" fillId="5" borderId="0" xfId="5" applyFill="1"/>
    <xf numFmtId="0" fontId="1" fillId="0" borderId="0" xfId="5" applyAlignment="1">
      <alignment horizontal="center" wrapText="1"/>
    </xf>
  </cellXfs>
  <cellStyles count="7">
    <cellStyle name="Hyperlink" xfId="6" builtinId="8"/>
    <cellStyle name="Normal" xfId="0" builtinId="0"/>
    <cellStyle name="Normal 2" xfId="4" xr:uid="{00000000-0005-0000-0000-000002000000}"/>
    <cellStyle name="Normal 3" xfId="5" xr:uid="{00000000-0005-0000-0000-000003000000}"/>
    <cellStyle name="Normal_Age Grading Values" xfId="1" xr:uid="{00000000-0005-0000-0000-000004000000}"/>
    <cellStyle name="Normal_Sheet1" xfId="3" xr:uid="{00000000-0005-0000-0000-000005000000}"/>
    <cellStyle name="Normal_Sheet2"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javascript:emailThisPerson('email_1793')" TargetMode="External"/><Relationship Id="rId18" Type="http://schemas.openxmlformats.org/officeDocument/2006/relationships/hyperlink" Target="javascript:emailThisPerson('email_1789')" TargetMode="External"/><Relationship Id="rId26" Type="http://schemas.openxmlformats.org/officeDocument/2006/relationships/hyperlink" Target="javascript:emailThisPerson('email_1814')" TargetMode="External"/><Relationship Id="rId39" Type="http://schemas.openxmlformats.org/officeDocument/2006/relationships/hyperlink" Target="javascript:emailThisPerson('email_1835')" TargetMode="External"/><Relationship Id="rId21" Type="http://schemas.openxmlformats.org/officeDocument/2006/relationships/hyperlink" Target="javascript:emailThisPerson('email_1809')" TargetMode="External"/><Relationship Id="rId34" Type="http://schemas.openxmlformats.org/officeDocument/2006/relationships/hyperlink" Target="javascript:emailThisPerson('email_1822')" TargetMode="External"/><Relationship Id="rId42" Type="http://schemas.openxmlformats.org/officeDocument/2006/relationships/hyperlink" Target="javascript:emailThisPerson('email_1829')" TargetMode="External"/><Relationship Id="rId47" Type="http://schemas.openxmlformats.org/officeDocument/2006/relationships/hyperlink" Target="javascript:emailThisPerson('email_1833')" TargetMode="External"/><Relationship Id="rId50" Type="http://schemas.openxmlformats.org/officeDocument/2006/relationships/hyperlink" Target="javascript:emailThisPerson('email_1839')" TargetMode="External"/><Relationship Id="rId55" Type="http://schemas.openxmlformats.org/officeDocument/2006/relationships/hyperlink" Target="javascript:emailThisPerson('email_1841')" TargetMode="External"/><Relationship Id="rId63" Type="http://schemas.openxmlformats.org/officeDocument/2006/relationships/hyperlink" Target="javascript:emailThisPerson('email_1801')" TargetMode="External"/><Relationship Id="rId68" Type="http://schemas.openxmlformats.org/officeDocument/2006/relationships/hyperlink" Target="javascript:emailThisPerson('email_1804')" TargetMode="External"/><Relationship Id="rId7" Type="http://schemas.openxmlformats.org/officeDocument/2006/relationships/hyperlink" Target="javascript:emailThisPerson('email_1791')" TargetMode="External"/><Relationship Id="rId2" Type="http://schemas.openxmlformats.org/officeDocument/2006/relationships/hyperlink" Target="javascript:emailThisPerson('email_1798')" TargetMode="External"/><Relationship Id="rId16" Type="http://schemas.openxmlformats.org/officeDocument/2006/relationships/hyperlink" Target="javascript:emailThisPerson('email_1788')" TargetMode="External"/><Relationship Id="rId29" Type="http://schemas.openxmlformats.org/officeDocument/2006/relationships/hyperlink" Target="javascript:emailThisPerson('email_1817')" TargetMode="External"/><Relationship Id="rId1" Type="http://schemas.openxmlformats.org/officeDocument/2006/relationships/hyperlink" Target="javascript:emailThisPerson('email_1857')" TargetMode="External"/><Relationship Id="rId6" Type="http://schemas.openxmlformats.org/officeDocument/2006/relationships/hyperlink" Target="javascript:emailThisPerson('email_1855')" TargetMode="External"/><Relationship Id="rId11" Type="http://schemas.openxmlformats.org/officeDocument/2006/relationships/hyperlink" Target="javascript:emailThisPerson('email_1797')" TargetMode="External"/><Relationship Id="rId24" Type="http://schemas.openxmlformats.org/officeDocument/2006/relationships/hyperlink" Target="javascript:emailThisPerson('email_1812')" TargetMode="External"/><Relationship Id="rId32" Type="http://schemas.openxmlformats.org/officeDocument/2006/relationships/hyperlink" Target="javascript:emailThisPerson('email_1819')" TargetMode="External"/><Relationship Id="rId37" Type="http://schemas.openxmlformats.org/officeDocument/2006/relationships/hyperlink" Target="javascript:emailThisPerson('email_1825')" TargetMode="External"/><Relationship Id="rId40" Type="http://schemas.openxmlformats.org/officeDocument/2006/relationships/hyperlink" Target="javascript:emailThisPerson('email_1827')" TargetMode="External"/><Relationship Id="rId45" Type="http://schemas.openxmlformats.org/officeDocument/2006/relationships/hyperlink" Target="javascript:emailThisPerson('email_1831')" TargetMode="External"/><Relationship Id="rId53" Type="http://schemas.openxmlformats.org/officeDocument/2006/relationships/hyperlink" Target="javascript:emailThisPerson('email_1845')" TargetMode="External"/><Relationship Id="rId58" Type="http://schemas.openxmlformats.org/officeDocument/2006/relationships/hyperlink" Target="javascript:emailThisPerson('email_1847')" TargetMode="External"/><Relationship Id="rId66" Type="http://schemas.openxmlformats.org/officeDocument/2006/relationships/hyperlink" Target="javascript:emailThisPerson('email_1800')" TargetMode="External"/><Relationship Id="rId5" Type="http://schemas.openxmlformats.org/officeDocument/2006/relationships/hyperlink" Target="javascript:emailThisPerson('email_1852')" TargetMode="External"/><Relationship Id="rId15" Type="http://schemas.openxmlformats.org/officeDocument/2006/relationships/hyperlink" Target="javascript:emailThisPerson('email_1796')" TargetMode="External"/><Relationship Id="rId23" Type="http://schemas.openxmlformats.org/officeDocument/2006/relationships/hyperlink" Target="javascript:emailThisPerson('email_1811')" TargetMode="External"/><Relationship Id="rId28" Type="http://schemas.openxmlformats.org/officeDocument/2006/relationships/hyperlink" Target="javascript:emailThisPerson('email_1816')" TargetMode="External"/><Relationship Id="rId36" Type="http://schemas.openxmlformats.org/officeDocument/2006/relationships/hyperlink" Target="javascript:emailThisPerson('email_1823')" TargetMode="External"/><Relationship Id="rId49" Type="http://schemas.openxmlformats.org/officeDocument/2006/relationships/hyperlink" Target="javascript:emailThisPerson('email_1838')" TargetMode="External"/><Relationship Id="rId57" Type="http://schemas.openxmlformats.org/officeDocument/2006/relationships/hyperlink" Target="javascript:emailThisPerson('email_1846')" TargetMode="External"/><Relationship Id="rId61" Type="http://schemas.openxmlformats.org/officeDocument/2006/relationships/hyperlink" Target="javascript:emailThisPerson('email_1851')" TargetMode="External"/><Relationship Id="rId10" Type="http://schemas.openxmlformats.org/officeDocument/2006/relationships/hyperlink" Target="javascript:emailThisPerson('email_1787')" TargetMode="External"/><Relationship Id="rId19" Type="http://schemas.openxmlformats.org/officeDocument/2006/relationships/hyperlink" Target="javascript:emailThisPerson('email_1792')" TargetMode="External"/><Relationship Id="rId31" Type="http://schemas.openxmlformats.org/officeDocument/2006/relationships/hyperlink" Target="javascript:emailThisPerson('email_1820')" TargetMode="External"/><Relationship Id="rId44" Type="http://schemas.openxmlformats.org/officeDocument/2006/relationships/hyperlink" Target="javascript:emailThisPerson('email_1830')" TargetMode="External"/><Relationship Id="rId52" Type="http://schemas.openxmlformats.org/officeDocument/2006/relationships/hyperlink" Target="javascript:emailThisPerson('email_1843')" TargetMode="External"/><Relationship Id="rId60" Type="http://schemas.openxmlformats.org/officeDocument/2006/relationships/hyperlink" Target="javascript:emailThisPerson('email_1848')" TargetMode="External"/><Relationship Id="rId65" Type="http://schemas.openxmlformats.org/officeDocument/2006/relationships/hyperlink" Target="javascript:emailThisPerson('email_1806')" TargetMode="External"/><Relationship Id="rId4" Type="http://schemas.openxmlformats.org/officeDocument/2006/relationships/hyperlink" Target="javascript:emailThisPerson('email_1858')" TargetMode="External"/><Relationship Id="rId9" Type="http://schemas.openxmlformats.org/officeDocument/2006/relationships/hyperlink" Target="javascript:emailThisPerson('email_1795')" TargetMode="External"/><Relationship Id="rId14" Type="http://schemas.openxmlformats.org/officeDocument/2006/relationships/hyperlink" Target="javascript:emailThisPerson('email_1794')" TargetMode="External"/><Relationship Id="rId22" Type="http://schemas.openxmlformats.org/officeDocument/2006/relationships/hyperlink" Target="javascript:emailThisPerson('email_1810')" TargetMode="External"/><Relationship Id="rId27" Type="http://schemas.openxmlformats.org/officeDocument/2006/relationships/hyperlink" Target="javascript:emailThisPerson('email_1815')" TargetMode="External"/><Relationship Id="rId30" Type="http://schemas.openxmlformats.org/officeDocument/2006/relationships/hyperlink" Target="javascript:emailThisPerson('email_1818')" TargetMode="External"/><Relationship Id="rId35" Type="http://schemas.openxmlformats.org/officeDocument/2006/relationships/hyperlink" Target="javascript:emailThisPerson('email_1824')" TargetMode="External"/><Relationship Id="rId43" Type="http://schemas.openxmlformats.org/officeDocument/2006/relationships/hyperlink" Target="javascript:emailThisPerson('email_1836')" TargetMode="External"/><Relationship Id="rId48" Type="http://schemas.openxmlformats.org/officeDocument/2006/relationships/hyperlink" Target="javascript:emailThisPerson('email_1834')" TargetMode="External"/><Relationship Id="rId56" Type="http://schemas.openxmlformats.org/officeDocument/2006/relationships/hyperlink" Target="javascript:emailThisPerson('email_1842')" TargetMode="External"/><Relationship Id="rId64" Type="http://schemas.openxmlformats.org/officeDocument/2006/relationships/hyperlink" Target="javascript:emailThisPerson('email_1805')" TargetMode="External"/><Relationship Id="rId69" Type="http://schemas.openxmlformats.org/officeDocument/2006/relationships/hyperlink" Target="javascript:emailThisPerson('email_1799')" TargetMode="External"/><Relationship Id="rId8" Type="http://schemas.openxmlformats.org/officeDocument/2006/relationships/hyperlink" Target="javascript:emailThisPerson('email_1786')" TargetMode="External"/><Relationship Id="rId51" Type="http://schemas.openxmlformats.org/officeDocument/2006/relationships/hyperlink" Target="javascript:emailThisPerson('email_1840')" TargetMode="External"/><Relationship Id="rId3" Type="http://schemas.openxmlformats.org/officeDocument/2006/relationships/hyperlink" Target="javascript:emailThisPerson('email_1853')" TargetMode="External"/><Relationship Id="rId12" Type="http://schemas.openxmlformats.org/officeDocument/2006/relationships/hyperlink" Target="javascript:emailThisPerson('email_1837')" TargetMode="External"/><Relationship Id="rId17" Type="http://schemas.openxmlformats.org/officeDocument/2006/relationships/hyperlink" Target="javascript:emailThisPerson('email_1785')" TargetMode="External"/><Relationship Id="rId25" Type="http://schemas.openxmlformats.org/officeDocument/2006/relationships/hyperlink" Target="javascript:emailThisPerson('email_1813')" TargetMode="External"/><Relationship Id="rId33" Type="http://schemas.openxmlformats.org/officeDocument/2006/relationships/hyperlink" Target="javascript:emailThisPerson('email_1821')" TargetMode="External"/><Relationship Id="rId38" Type="http://schemas.openxmlformats.org/officeDocument/2006/relationships/hyperlink" Target="javascript:emailThisPerson('email_1826')" TargetMode="External"/><Relationship Id="rId46" Type="http://schemas.openxmlformats.org/officeDocument/2006/relationships/hyperlink" Target="javascript:emailThisPerson('email_1832')" TargetMode="External"/><Relationship Id="rId59" Type="http://schemas.openxmlformats.org/officeDocument/2006/relationships/hyperlink" Target="javascript:emailThisPerson('email_1849')" TargetMode="External"/><Relationship Id="rId67" Type="http://schemas.openxmlformats.org/officeDocument/2006/relationships/hyperlink" Target="javascript:emailThisPerson('email_1803')" TargetMode="External"/><Relationship Id="rId20" Type="http://schemas.openxmlformats.org/officeDocument/2006/relationships/hyperlink" Target="javascript:emailThisPerson('email_1808')" TargetMode="External"/><Relationship Id="rId41" Type="http://schemas.openxmlformats.org/officeDocument/2006/relationships/hyperlink" Target="javascript:emailThisPerson('email_1828')" TargetMode="External"/><Relationship Id="rId54" Type="http://schemas.openxmlformats.org/officeDocument/2006/relationships/hyperlink" Target="javascript:emailThisPerson('email_1844')" TargetMode="External"/><Relationship Id="rId62" Type="http://schemas.openxmlformats.org/officeDocument/2006/relationships/hyperlink" Target="javascript:emailThisPerson('email_1850')" TargetMode="External"/><Relationship Id="rId70" Type="http://schemas.openxmlformats.org/officeDocument/2006/relationships/hyperlink" Target="javascript:emailThisPerson('email_18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10"/>
  <sheetViews>
    <sheetView tabSelected="1" zoomScale="90" zoomScaleNormal="90" workbookViewId="0"/>
  </sheetViews>
  <sheetFormatPr defaultRowHeight="12.75"/>
  <cols>
    <col min="1" max="1" width="22.7109375" customWidth="1"/>
    <col min="2" max="2" width="11.42578125" customWidth="1"/>
    <col min="3" max="3" width="15.7109375" customWidth="1"/>
    <col min="4" max="4" width="21.42578125" customWidth="1"/>
    <col min="5" max="5" width="8.140625" customWidth="1"/>
    <col min="6" max="7" width="9.28515625" customWidth="1"/>
    <col min="8" max="8" width="10.85546875" customWidth="1"/>
    <col min="9" max="9" width="12.140625" customWidth="1"/>
    <col min="10" max="10" width="10.85546875" customWidth="1"/>
    <col min="12" max="12" width="12.7109375" customWidth="1"/>
    <col min="13" max="13" width="14.42578125" customWidth="1"/>
    <col min="14" max="14" width="4.85546875" customWidth="1"/>
    <col min="15" max="15" width="8.85546875" customWidth="1"/>
    <col min="16" max="16" width="12.140625" customWidth="1"/>
    <col min="17" max="17" width="8.85546875" customWidth="1"/>
    <col min="18" max="18" width="5.42578125" customWidth="1"/>
    <col min="20" max="20" width="54.5703125" customWidth="1"/>
    <col min="21" max="21" width="24.140625" customWidth="1"/>
    <col min="22" max="22" width="39.28515625" customWidth="1"/>
    <col min="23" max="23" width="12.5703125" customWidth="1"/>
    <col min="24" max="24" width="14.7109375" customWidth="1"/>
    <col min="25" max="25" width="15.85546875" customWidth="1"/>
  </cols>
  <sheetData>
    <row r="1" spans="1:17" ht="38.25">
      <c r="A1" s="1" t="s">
        <v>0</v>
      </c>
      <c r="B1" s="1" t="s">
        <v>1</v>
      </c>
      <c r="C1" s="1" t="s">
        <v>2</v>
      </c>
      <c r="D1" s="1" t="s">
        <v>3</v>
      </c>
      <c r="E1" s="2" t="s">
        <v>4</v>
      </c>
      <c r="F1" s="2" t="s">
        <v>5</v>
      </c>
      <c r="G1" s="3" t="s">
        <v>6</v>
      </c>
      <c r="H1" s="4" t="s">
        <v>7</v>
      </c>
      <c r="I1" s="5" t="s">
        <v>8</v>
      </c>
      <c r="J1" s="2" t="s">
        <v>9</v>
      </c>
      <c r="K1" s="4" t="s">
        <v>10</v>
      </c>
      <c r="L1" s="2" t="s">
        <v>11</v>
      </c>
      <c r="M1" s="2" t="s">
        <v>12</v>
      </c>
      <c r="N1" s="2"/>
      <c r="O1" s="2"/>
      <c r="P1" s="2"/>
      <c r="Q1" s="2"/>
    </row>
    <row r="2" spans="1:17" ht="15" customHeight="1">
      <c r="A2" t="s">
        <v>17</v>
      </c>
      <c r="B2" s="19" t="s">
        <v>1412</v>
      </c>
      <c r="C2" s="19" t="s">
        <v>1016</v>
      </c>
      <c r="D2" s="6" t="str">
        <f t="shared" ref="D2:D40" si="0">B2&amp;" "&amp;C2</f>
        <v>TJ Candy</v>
      </c>
      <c r="E2" s="7" t="s">
        <v>16</v>
      </c>
      <c r="F2" s="16">
        <v>53</v>
      </c>
      <c r="G2" s="8">
        <v>0.12429398148148148</v>
      </c>
      <c r="H2" s="9">
        <f>IF($E2="M",'2012 Marathon Results'!$B$109,IF($E2="F",'2012 Marathon Results'!$C$109,0))</f>
        <v>8.6747685185185178E-2</v>
      </c>
      <c r="I2" s="10">
        <f>IF(AND($F2&gt;7,$F2&lt;101,$E2="M"),INDEX('2012 Marathon Results'!$B$110:$B$202,$F2-7,1),IF(AND($F2&gt;7,$F2&lt;101,$E2="F"),INDEX('2012 Marathon Results'!$C$110:$C$202,$F2-7,1),1))</f>
        <v>0.87170000000000003</v>
      </c>
      <c r="J2" s="9">
        <f t="shared" ref="J2:J40" si="1">IF($I2=0,0,$H2/$I2)</f>
        <v>9.9515527343335061E-2</v>
      </c>
      <c r="K2" s="9">
        <f t="shared" ref="K2:K40" si="2">IF($G2=0,0,$G2*$I2)</f>
        <v>0.10834706365740741</v>
      </c>
      <c r="L2" s="11">
        <f t="shared" ref="L2:L40" si="3">IF($G2=0,0,TRUNC(10000*$J2/$G2)/100)</f>
        <v>80.06</v>
      </c>
      <c r="M2" s="12">
        <f>SUM(L2:L5)</f>
        <v>309.75</v>
      </c>
      <c r="N2" s="13"/>
      <c r="O2" s="13"/>
      <c r="P2" s="13"/>
      <c r="Q2" s="13"/>
    </row>
    <row r="3" spans="1:17" ht="15" customHeight="1">
      <c r="A3" t="s">
        <v>17</v>
      </c>
      <c r="B3" s="6" t="s">
        <v>1025</v>
      </c>
      <c r="C3" s="6" t="s">
        <v>1026</v>
      </c>
      <c r="D3" s="6" t="str">
        <f t="shared" si="0"/>
        <v>Aaron Knobloch</v>
      </c>
      <c r="E3" s="7" t="s">
        <v>16</v>
      </c>
      <c r="F3" s="16">
        <v>35</v>
      </c>
      <c r="G3" s="8">
        <v>0.11268518518518518</v>
      </c>
      <c r="H3" s="9">
        <f>IF($E3="M",'2012 Marathon Results'!$B$109,IF($E3="F",'2012 Marathon Results'!$C$109,0))</f>
        <v>8.6747685185185178E-2</v>
      </c>
      <c r="I3" s="10">
        <f>IF(AND($F3&gt;7,$F3&lt;101,$E3="M"),INDEX('2012 Marathon Results'!$B$110:$B$202,$F3-7,1),IF(AND($F3&gt;7,$F3&lt;101,$E3="F"),INDEX('2012 Marathon Results'!$C$110:$C$202,$F3-7,1),1))</f>
        <v>1</v>
      </c>
      <c r="J3" s="9">
        <f t="shared" si="1"/>
        <v>8.6747685185185178E-2</v>
      </c>
      <c r="K3" s="9">
        <f t="shared" si="2"/>
        <v>0.11268518518518518</v>
      </c>
      <c r="L3" s="11">
        <f t="shared" si="3"/>
        <v>76.98</v>
      </c>
      <c r="M3" s="12"/>
      <c r="N3" s="13"/>
      <c r="O3" s="13"/>
      <c r="P3" s="13"/>
      <c r="Q3" s="13"/>
    </row>
    <row r="4" spans="1:17" ht="15" customHeight="1">
      <c r="A4" t="s">
        <v>17</v>
      </c>
      <c r="B4" s="6" t="s">
        <v>1037</v>
      </c>
      <c r="C4" s="6" t="s">
        <v>1005</v>
      </c>
      <c r="D4" s="6" t="str">
        <f t="shared" si="0"/>
        <v>Kenneth Roth</v>
      </c>
      <c r="E4" s="7" t="s">
        <v>16</v>
      </c>
      <c r="F4" s="16">
        <v>54</v>
      </c>
      <c r="G4" s="8">
        <v>0.13115740740740742</v>
      </c>
      <c r="H4" s="9">
        <f>IF($E4="M",'2012 Marathon Results'!$B$109,IF($E4="F",'2012 Marathon Results'!$C$109,0))</f>
        <v>8.6747685185185178E-2</v>
      </c>
      <c r="I4" s="10">
        <f>IF(AND($F4&gt;7,$F4&lt;101,$E4="M"),INDEX('2012 Marathon Results'!$B$110:$B$202,$F4-7,1),IF(AND($F4&gt;7,$F4&lt;101,$E4="F"),INDEX('2012 Marathon Results'!$C$110:$C$202,$F4-7,1),1))</f>
        <v>0.86370000000000002</v>
      </c>
      <c r="J4" s="9">
        <f t="shared" si="1"/>
        <v>0.10043728746692737</v>
      </c>
      <c r="K4" s="9">
        <f t="shared" si="2"/>
        <v>0.11328065277777778</v>
      </c>
      <c r="L4" s="11">
        <f t="shared" si="3"/>
        <v>76.569999999999993</v>
      </c>
      <c r="M4" s="12"/>
      <c r="N4" s="13"/>
      <c r="O4" s="13"/>
      <c r="P4" s="13"/>
      <c r="Q4" s="13"/>
    </row>
    <row r="5" spans="1:17" ht="15" customHeight="1">
      <c r="A5" t="s">
        <v>17</v>
      </c>
      <c r="B5" s="6" t="s">
        <v>1038</v>
      </c>
      <c r="C5" s="6" t="s">
        <v>1039</v>
      </c>
      <c r="D5" s="6" t="str">
        <f t="shared" si="0"/>
        <v>Karl Sindel</v>
      </c>
      <c r="E5" s="7" t="s">
        <v>16</v>
      </c>
      <c r="F5" s="16">
        <v>47</v>
      </c>
      <c r="G5" s="8">
        <v>0.12386574074074075</v>
      </c>
      <c r="H5" s="9">
        <f>IF($E5="M",'2012 Marathon Results'!$B$109,IF($E5="F",'2012 Marathon Results'!$C$109,0))</f>
        <v>8.6747685185185178E-2</v>
      </c>
      <c r="I5" s="10">
        <f>IF(AND($F5&gt;7,$F5&lt;101,$E5="M"),INDEX('2012 Marathon Results'!$B$110:$B$202,$F5-7,1),IF(AND($F5&gt;7,$F5&lt;101,$E5="F"),INDEX('2012 Marathon Results'!$C$110:$C$202,$F5-7,1),1))</f>
        <v>0.91979999999999995</v>
      </c>
      <c r="J5" s="9">
        <f t="shared" si="1"/>
        <v>9.4311464650125229E-2</v>
      </c>
      <c r="K5" s="9">
        <f t="shared" si="2"/>
        <v>0.11393170833333334</v>
      </c>
      <c r="L5" s="11">
        <f t="shared" si="3"/>
        <v>76.14</v>
      </c>
      <c r="M5" s="12"/>
      <c r="N5" s="13"/>
      <c r="O5" s="13"/>
      <c r="P5" s="13"/>
      <c r="Q5" s="13"/>
    </row>
    <row r="6" spans="1:17" ht="15" customHeight="1">
      <c r="A6" t="s">
        <v>17</v>
      </c>
      <c r="B6" s="6" t="s">
        <v>1013</v>
      </c>
      <c r="C6" s="6" t="s">
        <v>1014</v>
      </c>
      <c r="D6" s="6" t="str">
        <f t="shared" si="0"/>
        <v>Kevin Brueck</v>
      </c>
      <c r="E6" s="7" t="s">
        <v>16</v>
      </c>
      <c r="F6" s="16">
        <v>43</v>
      </c>
      <c r="G6" s="8">
        <v>0.12101851851851853</v>
      </c>
      <c r="H6" s="9">
        <f>IF($E6="M",'2012 Marathon Results'!$B$109,IF($E6="F",'2012 Marathon Results'!$C$109,0))</f>
        <v>8.6747685185185178E-2</v>
      </c>
      <c r="I6" s="10">
        <f>IF(AND($F6&gt;7,$F6&lt;101,$E6="M"),INDEX('2012 Marathon Results'!$B$110:$B$202,$F6-7,1),IF(AND($F6&gt;7,$F6&lt;101,$E6="F"),INDEX('2012 Marathon Results'!$C$110:$C$202,$F6-7,1),1))</f>
        <v>0.95189999999999997</v>
      </c>
      <c r="J6" s="9">
        <f t="shared" si="1"/>
        <v>9.1131090645220278E-2</v>
      </c>
      <c r="K6" s="9">
        <f t="shared" si="2"/>
        <v>0.11519752777777778</v>
      </c>
      <c r="L6" s="11">
        <f t="shared" si="3"/>
        <v>75.3</v>
      </c>
      <c r="M6" s="12"/>
      <c r="N6" s="13"/>
      <c r="O6" s="13"/>
      <c r="P6" s="13"/>
      <c r="Q6" s="13"/>
    </row>
    <row r="7" spans="1:17" ht="15" customHeight="1">
      <c r="A7" s="20" t="s">
        <v>17</v>
      </c>
      <c r="B7" s="20" t="s">
        <v>1011</v>
      </c>
      <c r="C7" s="20" t="s">
        <v>1451</v>
      </c>
      <c r="D7" s="6" t="str">
        <f t="shared" ref="D7" si="4">B7&amp;" "&amp;C7</f>
        <v>Stephen Chambers</v>
      </c>
      <c r="E7" s="7" t="s">
        <v>16</v>
      </c>
      <c r="F7" s="16">
        <v>54</v>
      </c>
      <c r="G7" s="8">
        <v>0.13456018518518517</v>
      </c>
      <c r="H7" s="9">
        <f>IF($E7="M",'2012 Marathon Results'!$B$109,IF($E7="F",'2012 Marathon Results'!$C$109,0))</f>
        <v>8.6747685185185178E-2</v>
      </c>
      <c r="I7" s="10">
        <f>IF(AND($F7&gt;7,$F7&lt;101,$E7="M"),INDEX('2012 Marathon Results'!$B$110:$B$202,$F7-7,1),IF(AND($F7&gt;7,$F7&lt;101,$E7="F"),INDEX('2012 Marathon Results'!$C$110:$C$202,$F7-7,1),1))</f>
        <v>0.86370000000000002</v>
      </c>
      <c r="J7" s="9">
        <f t="shared" si="1"/>
        <v>0.10043728746692737</v>
      </c>
      <c r="K7" s="9">
        <f t="shared" si="2"/>
        <v>0.11621963194444443</v>
      </c>
      <c r="L7" s="11">
        <f t="shared" si="3"/>
        <v>74.64</v>
      </c>
      <c r="M7" s="12"/>
      <c r="N7" s="13"/>
      <c r="O7" s="13"/>
      <c r="P7" s="13"/>
      <c r="Q7" s="13"/>
    </row>
    <row r="8" spans="1:17" ht="15" customHeight="1">
      <c r="A8" s="20" t="s">
        <v>17</v>
      </c>
      <c r="B8" s="20" t="s">
        <v>1029</v>
      </c>
      <c r="C8" s="20" t="s">
        <v>1030</v>
      </c>
      <c r="D8" s="6" t="str">
        <f t="shared" si="0"/>
        <v>Roger Marquis</v>
      </c>
      <c r="E8" s="7" t="s">
        <v>16</v>
      </c>
      <c r="F8" s="16">
        <v>48</v>
      </c>
      <c r="G8" s="8">
        <v>0.12746527777777777</v>
      </c>
      <c r="H8" s="9">
        <f>IF($E8="M",'2012 Marathon Results'!$B$109,IF($E8="F",'2012 Marathon Results'!$C$109,0))</f>
        <v>8.6747685185185178E-2</v>
      </c>
      <c r="I8" s="10">
        <f>IF(AND($F8&gt;7,$F8&lt;101,$E8="M"),INDEX('2012 Marathon Results'!$B$110:$B$202,$F8-7,1),IF(AND($F8&gt;7,$F8&lt;101,$E8="F"),INDEX('2012 Marathon Results'!$C$110:$C$202,$F8-7,1),1))</f>
        <v>0.91180000000000005</v>
      </c>
      <c r="J8" s="9">
        <f t="shared" si="1"/>
        <v>9.5138939663506436E-2</v>
      </c>
      <c r="K8" s="9">
        <f t="shared" si="2"/>
        <v>0.11622284027777778</v>
      </c>
      <c r="L8" s="11">
        <f t="shared" si="3"/>
        <v>74.63</v>
      </c>
      <c r="M8" s="12"/>
      <c r="N8" s="13"/>
      <c r="O8" s="13"/>
      <c r="P8" s="13"/>
      <c r="Q8" s="13"/>
    </row>
    <row r="9" spans="1:17" ht="15" customHeight="1">
      <c r="A9" t="s">
        <v>17</v>
      </c>
      <c r="B9" s="6" t="s">
        <v>1021</v>
      </c>
      <c r="C9" s="6" t="s">
        <v>1022</v>
      </c>
      <c r="D9" s="6" t="str">
        <f t="shared" si="0"/>
        <v>Alexander Hoerniss</v>
      </c>
      <c r="E9" s="7" t="s">
        <v>16</v>
      </c>
      <c r="F9" s="16">
        <v>41</v>
      </c>
      <c r="G9" s="8">
        <v>0.12103009259259261</v>
      </c>
      <c r="H9" s="9">
        <f>IF($E9="M",'2012 Marathon Results'!$B$109,IF($E9="F",'2012 Marathon Results'!$C$109,0))</f>
        <v>8.6747685185185178E-2</v>
      </c>
      <c r="I9" s="10">
        <f>IF(AND($F9&gt;7,$F9&lt;101,$E9="M"),INDEX('2012 Marathon Results'!$B$110:$B$202,$F9-7,1),IF(AND($F9&gt;7,$F9&lt;101,$E9="F"),INDEX('2012 Marathon Results'!$C$110:$C$202,$F9-7,1),1))</f>
        <v>0.96789999999999998</v>
      </c>
      <c r="J9" s="9">
        <f t="shared" si="1"/>
        <v>8.962463600081122E-2</v>
      </c>
      <c r="K9" s="9">
        <f t="shared" si="2"/>
        <v>0.11714502662037038</v>
      </c>
      <c r="L9" s="11">
        <f t="shared" si="3"/>
        <v>74.05</v>
      </c>
      <c r="M9" s="12"/>
      <c r="N9" s="13"/>
      <c r="O9" s="13"/>
      <c r="P9" s="13"/>
      <c r="Q9" s="13"/>
    </row>
    <row r="10" spans="1:17" ht="15" customHeight="1">
      <c r="A10" t="s">
        <v>17</v>
      </c>
      <c r="B10" s="15" t="s">
        <v>1023</v>
      </c>
      <c r="C10" s="14" t="s">
        <v>1024</v>
      </c>
      <c r="D10" s="6" t="str">
        <f t="shared" si="0"/>
        <v>David Kim</v>
      </c>
      <c r="E10" s="7" t="s">
        <v>16</v>
      </c>
      <c r="F10" s="16">
        <v>51</v>
      </c>
      <c r="G10" s="8">
        <v>0.13857638888888887</v>
      </c>
      <c r="H10" s="9">
        <f>IF($E10="M",'2012 Marathon Results'!$B$109,IF($E10="F",'2012 Marathon Results'!$C$109,0))</f>
        <v>8.6747685185185178E-2</v>
      </c>
      <c r="I10" s="10">
        <f>IF(AND($F10&gt;7,$F10&lt;101,$E10="M"),INDEX('2012 Marathon Results'!$B$110:$B$202,$F10-7,1),IF(AND($F10&gt;7,$F10&lt;101,$E10="F"),INDEX('2012 Marathon Results'!$C$110:$C$202,$F10-7,1),1))</f>
        <v>0.88770000000000004</v>
      </c>
      <c r="J10" s="9">
        <f t="shared" si="1"/>
        <v>9.7721848806111497E-2</v>
      </c>
      <c r="K10" s="9">
        <f t="shared" si="2"/>
        <v>0.12301426041666666</v>
      </c>
      <c r="L10" s="11">
        <f t="shared" si="3"/>
        <v>70.510000000000005</v>
      </c>
      <c r="M10" s="12"/>
      <c r="N10" s="13"/>
      <c r="O10" s="13"/>
      <c r="P10" s="13"/>
      <c r="Q10" s="13"/>
    </row>
    <row r="11" spans="1:17" ht="15" customHeight="1">
      <c r="A11" t="s">
        <v>17</v>
      </c>
      <c r="B11" s="6" t="s">
        <v>1009</v>
      </c>
      <c r="C11" s="6" t="s">
        <v>1010</v>
      </c>
      <c r="D11" s="6" t="str">
        <f t="shared" si="0"/>
        <v>Steven Abrahamson</v>
      </c>
      <c r="E11" s="7" t="s">
        <v>16</v>
      </c>
      <c r="F11" s="16">
        <v>50</v>
      </c>
      <c r="G11" s="8">
        <v>0.1378125</v>
      </c>
      <c r="H11" s="9">
        <f>IF($E11="M",'2012 Marathon Results'!$B$109,IF($E11="F",'2012 Marathon Results'!$C$109,0))</f>
        <v>8.6747685185185178E-2</v>
      </c>
      <c r="I11" s="10">
        <f>IF(AND($F11&gt;7,$F11&lt;101,$E11="M"),INDEX('2012 Marathon Results'!$B$110:$B$202,$F11-7,1),IF(AND($F11&gt;7,$F11&lt;101,$E11="F"),INDEX('2012 Marathon Results'!$C$110:$C$202,$F11-7,1),1))</f>
        <v>0.89570000000000005</v>
      </c>
      <c r="J11" s="9">
        <f t="shared" si="1"/>
        <v>9.6849040063844108E-2</v>
      </c>
      <c r="K11" s="9">
        <f t="shared" si="2"/>
        <v>0.12343865625000001</v>
      </c>
      <c r="L11" s="11">
        <f t="shared" si="3"/>
        <v>70.27</v>
      </c>
      <c r="M11" s="12"/>
      <c r="N11" s="13"/>
      <c r="O11" s="13"/>
      <c r="P11" s="13"/>
      <c r="Q11" s="13"/>
    </row>
    <row r="12" spans="1:17" ht="15" customHeight="1">
      <c r="A12" t="s">
        <v>17</v>
      </c>
      <c r="B12" s="6" t="s">
        <v>1017</v>
      </c>
      <c r="C12" s="6" t="s">
        <v>1018</v>
      </c>
      <c r="D12" s="6" t="str">
        <f t="shared" si="0"/>
        <v>Dennis Demmons</v>
      </c>
      <c r="E12" s="7" t="s">
        <v>16</v>
      </c>
      <c r="F12" s="16">
        <v>49</v>
      </c>
      <c r="G12" s="8">
        <v>0.13837962962962963</v>
      </c>
      <c r="H12" s="9">
        <f>IF($E12="M",'2012 Marathon Results'!$B$109,IF($E12="F",'2012 Marathon Results'!$C$109,0))</f>
        <v>8.6747685185185178E-2</v>
      </c>
      <c r="I12" s="10">
        <f>IF(AND($F12&gt;7,$F12&lt;101,$E12="M"),INDEX('2012 Marathon Results'!$B$110:$B$202,$F12-7,1),IF(AND($F12&gt;7,$F12&lt;101,$E12="F"),INDEX('2012 Marathon Results'!$C$110:$C$202,$F12-7,1),1))</f>
        <v>0.90380000000000005</v>
      </c>
      <c r="J12" s="9">
        <f t="shared" si="1"/>
        <v>9.598106349323432E-2</v>
      </c>
      <c r="K12" s="9">
        <f t="shared" si="2"/>
        <v>0.12506750925925927</v>
      </c>
      <c r="L12" s="11">
        <f t="shared" si="3"/>
        <v>69.36</v>
      </c>
      <c r="M12" s="12"/>
      <c r="N12" s="13"/>
      <c r="O12" s="13"/>
      <c r="P12" s="13"/>
      <c r="Q12" s="13"/>
    </row>
    <row r="13" spans="1:17" ht="15" customHeight="1">
      <c r="A13" t="s">
        <v>17</v>
      </c>
      <c r="B13" s="6" t="s">
        <v>1033</v>
      </c>
      <c r="C13" s="6" t="s">
        <v>1034</v>
      </c>
      <c r="D13" s="6" t="str">
        <f t="shared" si="0"/>
        <v>Timothy O'Donnell</v>
      </c>
      <c r="E13" s="7" t="s">
        <v>16</v>
      </c>
      <c r="F13" s="16">
        <v>48</v>
      </c>
      <c r="G13" s="8">
        <v>0.14420138888888889</v>
      </c>
      <c r="H13" s="9">
        <f>IF($E13="M",'2012 Marathon Results'!$B$109,IF($E13="F",'2012 Marathon Results'!$C$109,0))</f>
        <v>8.6747685185185178E-2</v>
      </c>
      <c r="I13" s="10">
        <f>IF(AND($F13&gt;7,$F13&lt;101,$E13="M"),INDEX('2012 Marathon Results'!$B$110:$B$202,$F13-7,1),IF(AND($F13&gt;7,$F13&lt;101,$E13="F"),INDEX('2012 Marathon Results'!$C$110:$C$202,$F13-7,1),1))</f>
        <v>0.91180000000000005</v>
      </c>
      <c r="J13" s="9">
        <f t="shared" si="1"/>
        <v>9.5138939663506436E-2</v>
      </c>
      <c r="K13" s="9">
        <f t="shared" si="2"/>
        <v>0.13148282638888889</v>
      </c>
      <c r="L13" s="11">
        <f t="shared" si="3"/>
        <v>65.97</v>
      </c>
      <c r="M13" s="12"/>
      <c r="N13" s="13"/>
      <c r="O13" s="13"/>
      <c r="P13" s="13"/>
      <c r="Q13" s="13"/>
    </row>
    <row r="14" spans="1:17" ht="15" customHeight="1">
      <c r="A14" t="s">
        <v>17</v>
      </c>
      <c r="B14" s="6" t="s">
        <v>1027</v>
      </c>
      <c r="C14" s="6" t="s">
        <v>1028</v>
      </c>
      <c r="D14" s="6" t="str">
        <f t="shared" si="0"/>
        <v>Peter Lamb</v>
      </c>
      <c r="E14" s="7" t="s">
        <v>16</v>
      </c>
      <c r="F14" s="16">
        <v>25</v>
      </c>
      <c r="G14" s="8">
        <v>0.13196759259259258</v>
      </c>
      <c r="H14" s="9">
        <f>IF($E14="M",'2012 Marathon Results'!$B$109,IF($E14="F",'2012 Marathon Results'!$C$109,0))</f>
        <v>8.6747685185185178E-2</v>
      </c>
      <c r="I14" s="10">
        <f>IF(AND($F14&gt;7,$F14&lt;101,$E14="M"),INDEX('2012 Marathon Results'!$B$110:$B$202,$F14-7,1),IF(AND($F14&gt;7,$F14&lt;101,$E14="F"),INDEX('2012 Marathon Results'!$C$110:$C$202,$F14-7,1),1))</f>
        <v>1</v>
      </c>
      <c r="J14" s="9">
        <f t="shared" si="1"/>
        <v>8.6747685185185178E-2</v>
      </c>
      <c r="K14" s="9">
        <f t="shared" si="2"/>
        <v>0.13196759259259258</v>
      </c>
      <c r="L14" s="11">
        <f t="shared" si="3"/>
        <v>65.73</v>
      </c>
      <c r="M14" s="12"/>
      <c r="N14" s="13"/>
      <c r="O14" s="13"/>
      <c r="P14" s="13"/>
      <c r="Q14" s="13"/>
    </row>
    <row r="15" spans="1:17" ht="15" customHeight="1">
      <c r="A15" t="s">
        <v>17</v>
      </c>
      <c r="B15" s="6" t="s">
        <v>1011</v>
      </c>
      <c r="C15" s="6" t="s">
        <v>1012</v>
      </c>
      <c r="D15" s="6" t="str">
        <f t="shared" si="0"/>
        <v>Stephen Boedicker</v>
      </c>
      <c r="E15" s="7" t="s">
        <v>16</v>
      </c>
      <c r="F15" s="16">
        <v>25</v>
      </c>
      <c r="G15" s="8">
        <v>0.13635416666666667</v>
      </c>
      <c r="H15" s="9">
        <f>IF($E15="M",'2012 Marathon Results'!$B$109,IF($E15="F",'2012 Marathon Results'!$C$109,0))</f>
        <v>8.6747685185185178E-2</v>
      </c>
      <c r="I15" s="10">
        <f>IF(AND($F15&gt;7,$F15&lt;101,$E15="M"),INDEX('2012 Marathon Results'!$B$110:$B$202,$F15-7,1),IF(AND($F15&gt;7,$F15&lt;101,$E15="F"),INDEX('2012 Marathon Results'!$C$110:$C$202,$F15-7,1),1))</f>
        <v>1</v>
      </c>
      <c r="J15" s="9">
        <f t="shared" si="1"/>
        <v>8.6747685185185178E-2</v>
      </c>
      <c r="K15" s="9">
        <f t="shared" si="2"/>
        <v>0.13635416666666667</v>
      </c>
      <c r="L15" s="11">
        <f t="shared" si="3"/>
        <v>63.61</v>
      </c>
      <c r="M15" s="12"/>
      <c r="N15" s="13"/>
      <c r="O15" s="13"/>
      <c r="P15" s="13"/>
      <c r="Q15" s="13"/>
    </row>
    <row r="16" spans="1:17" ht="15" customHeight="1">
      <c r="A16" t="s">
        <v>17</v>
      </c>
      <c r="B16" s="6" t="s">
        <v>1031</v>
      </c>
      <c r="C16" s="6" t="s">
        <v>1032</v>
      </c>
      <c r="D16" s="6" t="str">
        <f t="shared" si="0"/>
        <v>Eric Muzzillo</v>
      </c>
      <c r="E16" s="7" t="s">
        <v>16</v>
      </c>
      <c r="F16" s="16">
        <v>49</v>
      </c>
      <c r="G16" s="8">
        <v>0.15090277777777777</v>
      </c>
      <c r="H16" s="9">
        <f>IF($E16="M",'2012 Marathon Results'!$B$109,IF($E16="F",'2012 Marathon Results'!$C$109,0))</f>
        <v>8.6747685185185178E-2</v>
      </c>
      <c r="I16" s="10">
        <f>IF(AND($F16&gt;7,$F16&lt;101,$E16="M"),INDEX('2012 Marathon Results'!$B$110:$B$202,$F16-7,1),IF(AND($F16&gt;7,$F16&lt;101,$E16="F"),INDEX('2012 Marathon Results'!$C$110:$C$202,$F16-7,1),1))</f>
        <v>0.90380000000000005</v>
      </c>
      <c r="J16" s="9">
        <f t="shared" si="1"/>
        <v>9.598106349323432E-2</v>
      </c>
      <c r="K16" s="9">
        <f t="shared" si="2"/>
        <v>0.13638593055555556</v>
      </c>
      <c r="L16" s="11">
        <f t="shared" si="3"/>
        <v>63.6</v>
      </c>
      <c r="M16" s="12"/>
      <c r="N16" s="13"/>
      <c r="O16" s="13"/>
      <c r="P16" s="13"/>
      <c r="Q16" s="13"/>
    </row>
    <row r="17" spans="1:17" ht="15" customHeight="1">
      <c r="A17" t="s">
        <v>21</v>
      </c>
      <c r="B17" s="6" t="s">
        <v>1023</v>
      </c>
      <c r="C17" s="6" t="s">
        <v>1068</v>
      </c>
      <c r="D17" s="6" t="str">
        <f t="shared" si="0"/>
        <v>David Saltmarsh</v>
      </c>
      <c r="E17" s="7" t="s">
        <v>16</v>
      </c>
      <c r="F17" s="16">
        <v>48</v>
      </c>
      <c r="G17" s="8">
        <v>0.1245949074074074</v>
      </c>
      <c r="H17" s="9">
        <f>IF($E17="M",'2012 Marathon Results'!$B$109,IF($E17="F",'2012 Marathon Results'!$C$109,0))</f>
        <v>8.6747685185185178E-2</v>
      </c>
      <c r="I17" s="10">
        <f>IF(AND($F17&gt;7,$F17&lt;101,$E17="M"),INDEX('2012 Marathon Results'!$B$110:$B$202,$F17-7,1),IF(AND($F17&gt;7,$F17&lt;101,$E17="F"),INDEX('2012 Marathon Results'!$C$110:$C$202,$F17-7,1),1))</f>
        <v>0.91180000000000005</v>
      </c>
      <c r="J17" s="9">
        <f t="shared" si="1"/>
        <v>9.5138939663506436E-2</v>
      </c>
      <c r="K17" s="9">
        <f t="shared" si="2"/>
        <v>0.11360563657407408</v>
      </c>
      <c r="L17" s="11">
        <f t="shared" si="3"/>
        <v>76.349999999999994</v>
      </c>
      <c r="M17" s="12">
        <f>SUM(L17:L20)</f>
        <v>290.89</v>
      </c>
      <c r="N17" s="13"/>
      <c r="O17" s="13"/>
      <c r="P17" s="13"/>
      <c r="Q17" s="13"/>
    </row>
    <row r="18" spans="1:17" ht="15" customHeight="1">
      <c r="A18" t="s">
        <v>21</v>
      </c>
      <c r="B18" s="6" t="s">
        <v>1063</v>
      </c>
      <c r="C18" s="6" t="s">
        <v>1064</v>
      </c>
      <c r="D18" s="6" t="str">
        <f t="shared" si="0"/>
        <v>Wally Capps</v>
      </c>
      <c r="E18" s="7" t="s">
        <v>16</v>
      </c>
      <c r="F18" s="16">
        <v>71</v>
      </c>
      <c r="G18" s="8">
        <v>0.16534722222222223</v>
      </c>
      <c r="H18" s="9">
        <f>IF($E18="M",'2012 Marathon Results'!$B$109,IF($E18="F",'2012 Marathon Results'!$C$109,0))</f>
        <v>8.6747685185185178E-2</v>
      </c>
      <c r="I18" s="10">
        <f>IF(AND($F18&gt;7,$F18&lt;101,$E18="M"),INDEX('2012 Marathon Results'!$B$110:$B$202,$F18-7,1),IF(AND($F18&gt;7,$F18&lt;101,$E18="F"),INDEX('2012 Marathon Results'!$C$110:$C$202,$F18-7,1),1))</f>
        <v>0.72719999999999996</v>
      </c>
      <c r="J18" s="9">
        <f t="shared" si="1"/>
        <v>0.11928999612924256</v>
      </c>
      <c r="K18" s="9">
        <f t="shared" si="2"/>
        <v>0.1202405</v>
      </c>
      <c r="L18" s="11">
        <f t="shared" si="3"/>
        <v>72.14</v>
      </c>
      <c r="M18" s="12"/>
      <c r="N18" s="13"/>
      <c r="O18" s="13"/>
      <c r="P18" s="13"/>
      <c r="Q18" s="13"/>
    </row>
    <row r="19" spans="1:17" ht="15" customHeight="1">
      <c r="A19" t="s">
        <v>21</v>
      </c>
      <c r="B19" s="6" t="s">
        <v>1071</v>
      </c>
      <c r="C19" s="6" t="s">
        <v>1072</v>
      </c>
      <c r="D19" s="6" t="str">
        <f t="shared" si="0"/>
        <v>Dwayne Van Besien</v>
      </c>
      <c r="E19" s="7" t="s">
        <v>16</v>
      </c>
      <c r="F19" s="16">
        <v>71</v>
      </c>
      <c r="G19" s="8">
        <v>0.16609953703703703</v>
      </c>
      <c r="H19" s="9">
        <f>IF($E19="M",'2012 Marathon Results'!$B$109,IF($E19="F",'2012 Marathon Results'!$C$109,0))</f>
        <v>8.6747685185185178E-2</v>
      </c>
      <c r="I19" s="10">
        <f>IF(AND($F19&gt;7,$F19&lt;101,$E19="M"),INDEX('2012 Marathon Results'!$B$110:$B$202,$F19-7,1),IF(AND($F19&gt;7,$F19&lt;101,$E19="F"),INDEX('2012 Marathon Results'!$C$110:$C$202,$F19-7,1),1))</f>
        <v>0.72719999999999996</v>
      </c>
      <c r="J19" s="9">
        <f t="shared" si="1"/>
        <v>0.11928999612924256</v>
      </c>
      <c r="K19" s="9">
        <f t="shared" si="2"/>
        <v>0.12078758333333332</v>
      </c>
      <c r="L19" s="11">
        <f t="shared" si="3"/>
        <v>71.81</v>
      </c>
      <c r="M19" s="12"/>
      <c r="N19" s="13"/>
      <c r="O19" s="13"/>
      <c r="P19" s="13"/>
      <c r="Q19" s="13"/>
    </row>
    <row r="20" spans="1:17" ht="15" customHeight="1">
      <c r="A20" t="s">
        <v>21</v>
      </c>
      <c r="B20" s="6" t="s">
        <v>1035</v>
      </c>
      <c r="C20" s="6" t="s">
        <v>1067</v>
      </c>
      <c r="D20" s="6" t="str">
        <f t="shared" si="0"/>
        <v>Mark Roman</v>
      </c>
      <c r="E20" s="7" t="s">
        <v>16</v>
      </c>
      <c r="F20" s="16">
        <v>58</v>
      </c>
      <c r="G20" s="8">
        <v>0.14775462962962962</v>
      </c>
      <c r="H20" s="9">
        <f>IF($E20="M",'2012 Marathon Results'!$B$109,IF($E20="F",'2012 Marathon Results'!$C$109,0))</f>
        <v>8.6747685185185178E-2</v>
      </c>
      <c r="I20" s="10">
        <f>IF(AND($F20&gt;7,$F20&lt;101,$E20="M"),INDEX('2012 Marathon Results'!$B$110:$B$202,$F20-7,1),IF(AND($F20&gt;7,$F20&lt;101,$E20="F"),INDEX('2012 Marathon Results'!$C$110:$C$202,$F20-7,1),1))</f>
        <v>0.83160000000000001</v>
      </c>
      <c r="J20" s="9">
        <f t="shared" si="1"/>
        <v>0.10431419574938093</v>
      </c>
      <c r="K20" s="9">
        <f t="shared" si="2"/>
        <v>0.12287275</v>
      </c>
      <c r="L20" s="11">
        <f t="shared" si="3"/>
        <v>70.59</v>
      </c>
      <c r="M20" s="12"/>
      <c r="N20" s="13"/>
      <c r="O20" s="13"/>
      <c r="P20" s="13"/>
      <c r="Q20" s="13"/>
    </row>
    <row r="21" spans="1:17" ht="15" customHeight="1">
      <c r="A21" t="s">
        <v>21</v>
      </c>
      <c r="B21" s="15" t="s">
        <v>1069</v>
      </c>
      <c r="C21" s="15" t="s">
        <v>1070</v>
      </c>
      <c r="D21" s="6" t="str">
        <f t="shared" si="0"/>
        <v>Dianna Sulser</v>
      </c>
      <c r="E21" s="7" t="s">
        <v>15</v>
      </c>
      <c r="F21" s="16">
        <v>55</v>
      </c>
      <c r="G21" s="8">
        <v>0.18148148148148147</v>
      </c>
      <c r="H21" s="9">
        <f>IF($E21="M",'2012 Marathon Results'!$B$109,IF($E21="F",'2012 Marathon Results'!$C$109,0))</f>
        <v>9.4039351851851846E-2</v>
      </c>
      <c r="I21" s="10">
        <f>IF(AND($F21&gt;7,$F21&lt;101,$E21="M"),INDEX('2012 Marathon Results'!$B$110:$B$202,$F21-7,1),IF(AND($F21&gt;7,$F21&lt;101,$E21="F"),INDEX('2012 Marathon Results'!$C$110:$C$202,$F21-7,1),1))</f>
        <v>0.78749999999999998</v>
      </c>
      <c r="J21" s="9">
        <f t="shared" si="1"/>
        <v>0.11941504997060552</v>
      </c>
      <c r="K21" s="9">
        <f t="shared" si="2"/>
        <v>0.14291666666666666</v>
      </c>
      <c r="L21" s="11">
        <f t="shared" si="3"/>
        <v>65.8</v>
      </c>
      <c r="M21" s="12"/>
      <c r="N21" s="13"/>
      <c r="O21" s="13"/>
      <c r="P21" s="13"/>
      <c r="Q21" s="13"/>
    </row>
    <row r="22" spans="1:17" ht="15" customHeight="1">
      <c r="A22" t="s">
        <v>21</v>
      </c>
      <c r="B22" s="6" t="s">
        <v>1065</v>
      </c>
      <c r="C22" s="6" t="s">
        <v>1066</v>
      </c>
      <c r="D22" s="6" t="str">
        <f t="shared" si="0"/>
        <v>Jeanne Pitz</v>
      </c>
      <c r="E22" s="7" t="s">
        <v>15</v>
      </c>
      <c r="F22" s="16">
        <v>61</v>
      </c>
      <c r="G22" s="8">
        <v>0.21834490740740742</v>
      </c>
      <c r="H22" s="9">
        <f>IF($E22="M",'2012 Marathon Results'!$B$109,IF($E22="F",'2012 Marathon Results'!$C$109,0))</f>
        <v>9.4039351851851846E-2</v>
      </c>
      <c r="I22" s="10">
        <f>IF(AND($F22&gt;7,$F22&lt;101,$E22="M"),INDEX('2012 Marathon Results'!$B$110:$B$202,$F22-7,1),IF(AND($F22&gt;7,$F22&lt;101,$E22="F"),INDEX('2012 Marathon Results'!$C$110:$C$202,$F22-7,1),1))</f>
        <v>0.72209999999999996</v>
      </c>
      <c r="J22" s="9">
        <f t="shared" si="1"/>
        <v>0.13023037231941817</v>
      </c>
      <c r="K22" s="9">
        <f t="shared" si="2"/>
        <v>0.15766685763888888</v>
      </c>
      <c r="L22" s="11">
        <f t="shared" si="3"/>
        <v>59.64</v>
      </c>
      <c r="M22" s="12"/>
      <c r="N22" s="13"/>
      <c r="O22" s="13"/>
      <c r="P22" s="13"/>
      <c r="Q22" s="13"/>
    </row>
    <row r="23" spans="1:17" ht="15" customHeight="1">
      <c r="A23" s="6" t="s">
        <v>18</v>
      </c>
      <c r="B23" s="14" t="s">
        <v>1000</v>
      </c>
      <c r="C23" s="15" t="s">
        <v>1001</v>
      </c>
      <c r="D23" s="6" t="str">
        <f t="shared" si="0"/>
        <v>Jeff Furr</v>
      </c>
      <c r="E23" s="7" t="s">
        <v>16</v>
      </c>
      <c r="F23" s="16">
        <v>39</v>
      </c>
      <c r="G23" s="8">
        <v>0.12646990740740741</v>
      </c>
      <c r="H23" s="9">
        <f>IF($E23="M",'2012 Marathon Results'!$B$109,IF($E23="F",'2012 Marathon Results'!$C$109,0))</f>
        <v>8.6747685185185178E-2</v>
      </c>
      <c r="I23" s="10">
        <f>IF(AND($F23&gt;7,$F23&lt;101,$E23="M"),INDEX('2012 Marathon Results'!$B$110:$B$202,$F23-7,1),IF(AND($F23&gt;7,$F23&lt;101,$E23="F"),INDEX('2012 Marathon Results'!$C$110:$C$202,$F23-7,1),1))</f>
        <v>0.98399999999999999</v>
      </c>
      <c r="J23" s="9">
        <f t="shared" si="1"/>
        <v>8.8158216651610957E-2</v>
      </c>
      <c r="K23" s="9">
        <f t="shared" si="2"/>
        <v>0.12444638888888888</v>
      </c>
      <c r="L23" s="11">
        <f t="shared" si="3"/>
        <v>69.7</v>
      </c>
      <c r="M23" s="12">
        <f>SUM(L23:L26)</f>
        <v>278.51</v>
      </c>
      <c r="N23" s="13"/>
      <c r="O23" s="13"/>
      <c r="P23" s="13"/>
      <c r="Q23" s="13"/>
    </row>
    <row r="24" spans="1:17" ht="15" customHeight="1">
      <c r="A24" s="14" t="s">
        <v>18</v>
      </c>
      <c r="B24" t="s">
        <v>1004</v>
      </c>
      <c r="C24" t="s">
        <v>1005</v>
      </c>
      <c r="D24" s="6" t="str">
        <f t="shared" si="0"/>
        <v>Jeffrey Roth</v>
      </c>
      <c r="E24" s="7" t="s">
        <v>16</v>
      </c>
      <c r="F24" s="16">
        <v>37</v>
      </c>
      <c r="G24" s="8">
        <v>0.12495370370370369</v>
      </c>
      <c r="H24" s="9">
        <f>IF($E24="M",'2012 Marathon Results'!$B$109,IF($E24="F",'2012 Marathon Results'!$C$109,0))</f>
        <v>8.6747685185185178E-2</v>
      </c>
      <c r="I24" s="10">
        <f>IF(AND($F24&gt;7,$F24&lt;101,$E24="M"),INDEX('2012 Marathon Results'!$B$110:$B$202,$F24-7,1),IF(AND($F24&gt;7,$F24&lt;101,$E24="F"),INDEX('2012 Marathon Results'!$C$110:$C$202,$F24-7,1),1))</f>
        <v>0.996</v>
      </c>
      <c r="J24" s="9">
        <f t="shared" si="1"/>
        <v>8.7096069463037329E-2</v>
      </c>
      <c r="K24" s="9">
        <f t="shared" si="2"/>
        <v>0.12445388888888888</v>
      </c>
      <c r="L24" s="11">
        <f t="shared" si="3"/>
        <v>69.7</v>
      </c>
      <c r="M24" s="12"/>
      <c r="N24" s="13"/>
      <c r="O24" s="13"/>
      <c r="P24" s="13"/>
      <c r="Q24" s="13"/>
    </row>
    <row r="25" spans="1:17" ht="15" customHeight="1">
      <c r="A25" t="s">
        <v>18</v>
      </c>
      <c r="B25" s="17" t="s">
        <v>996</v>
      </c>
      <c r="C25" s="17" t="s">
        <v>997</v>
      </c>
      <c r="D25" s="6" t="str">
        <f t="shared" si="0"/>
        <v>Marshall Contino</v>
      </c>
      <c r="E25" s="7" t="s">
        <v>16</v>
      </c>
      <c r="F25" s="16">
        <v>41</v>
      </c>
      <c r="G25" s="8">
        <v>0.12881944444444446</v>
      </c>
      <c r="H25" s="9">
        <f>IF($E25="M",'2012 Marathon Results'!$B$109,IF($E25="F",'2012 Marathon Results'!$C$109,0))</f>
        <v>8.6747685185185178E-2</v>
      </c>
      <c r="I25" s="10">
        <f>IF(AND($F25&gt;7,$F25&lt;101,$E25="M"),INDEX('2012 Marathon Results'!$B$110:$B$202,$F25-7,1),IF(AND($F25&gt;7,$F25&lt;101,$E25="F"),INDEX('2012 Marathon Results'!$C$110:$C$202,$F25-7,1),1))</f>
        <v>0.96789999999999998</v>
      </c>
      <c r="J25" s="9">
        <f t="shared" si="1"/>
        <v>8.962463600081122E-2</v>
      </c>
      <c r="K25" s="9">
        <f t="shared" si="2"/>
        <v>0.12468434027777779</v>
      </c>
      <c r="L25" s="11">
        <f t="shared" si="3"/>
        <v>69.569999999999993</v>
      </c>
      <c r="M25" s="12"/>
      <c r="N25" s="13"/>
      <c r="O25" s="13"/>
      <c r="P25" s="13"/>
      <c r="Q25" s="13"/>
    </row>
    <row r="26" spans="1:17" ht="15" customHeight="1">
      <c r="A26" s="14" t="s">
        <v>18</v>
      </c>
      <c r="B26" s="6" t="s">
        <v>998</v>
      </c>
      <c r="C26" s="6" t="s">
        <v>999</v>
      </c>
      <c r="D26" s="6" t="str">
        <f t="shared" si="0"/>
        <v>Sunny Fitzgerald</v>
      </c>
      <c r="E26" s="7" t="s">
        <v>15</v>
      </c>
      <c r="F26" s="16">
        <v>56</v>
      </c>
      <c r="G26" s="8">
        <v>0.17412037037037034</v>
      </c>
      <c r="H26" s="9">
        <f>IF($E26="M",'2012 Marathon Results'!$B$109,IF($E26="F",'2012 Marathon Results'!$C$109,0))</f>
        <v>9.4039351851851846E-2</v>
      </c>
      <c r="I26" s="10">
        <f>IF(AND($F26&gt;7,$F26&lt;101,$E26="M"),INDEX('2012 Marathon Results'!$B$110:$B$202,$F26-7,1),IF(AND($F26&gt;7,$F26&lt;101,$E26="F"),INDEX('2012 Marathon Results'!$C$110:$C$202,$F26-7,1),1))</f>
        <v>0.77659999999999996</v>
      </c>
      <c r="J26" s="9">
        <f t="shared" si="1"/>
        <v>0.12109110462509896</v>
      </c>
      <c r="K26" s="9">
        <f t="shared" si="2"/>
        <v>0.13522187962962959</v>
      </c>
      <c r="L26" s="11">
        <f t="shared" si="3"/>
        <v>69.540000000000006</v>
      </c>
      <c r="M26" s="12"/>
      <c r="N26" s="13"/>
      <c r="O26" s="13"/>
      <c r="P26" s="13"/>
      <c r="Q26" s="13"/>
    </row>
    <row r="27" spans="1:17" ht="15" customHeight="1">
      <c r="A27" s="6" t="s">
        <v>18</v>
      </c>
      <c r="B27" s="14" t="s">
        <v>1006</v>
      </c>
      <c r="C27" s="15" t="s">
        <v>1007</v>
      </c>
      <c r="D27" s="6" t="str">
        <f t="shared" si="0"/>
        <v>Matthew Tebbe</v>
      </c>
      <c r="E27" s="7" t="s">
        <v>16</v>
      </c>
      <c r="F27" s="16">
        <v>35</v>
      </c>
      <c r="G27" s="8">
        <v>0.12704861111111113</v>
      </c>
      <c r="H27" s="9">
        <f>IF($E27="M",'2012 Marathon Results'!$B$109,IF($E27="F",'2012 Marathon Results'!$C$109,0))</f>
        <v>8.6747685185185178E-2</v>
      </c>
      <c r="I27" s="10">
        <f>IF(AND($F27&gt;7,$F27&lt;101,$E27="M"),INDEX('2012 Marathon Results'!$B$110:$B$202,$F27-7,1),IF(AND($F27&gt;7,$F27&lt;101,$E27="F"),INDEX('2012 Marathon Results'!$C$110:$C$202,$F27-7,1),1))</f>
        <v>1</v>
      </c>
      <c r="J27" s="9">
        <f t="shared" si="1"/>
        <v>8.6747685185185178E-2</v>
      </c>
      <c r="K27" s="9">
        <f t="shared" si="2"/>
        <v>0.12704861111111113</v>
      </c>
      <c r="L27" s="11">
        <f t="shared" si="3"/>
        <v>68.27</v>
      </c>
      <c r="M27" s="12"/>
      <c r="N27" s="13"/>
      <c r="O27" s="13"/>
      <c r="P27" s="13"/>
      <c r="Q27" s="13"/>
    </row>
    <row r="28" spans="1:17" ht="15" customHeight="1">
      <c r="A28" s="14" t="s">
        <v>18</v>
      </c>
      <c r="B28" s="6" t="s">
        <v>1002</v>
      </c>
      <c r="C28" s="6" t="s">
        <v>1003</v>
      </c>
      <c r="D28" s="6" t="str">
        <f t="shared" si="0"/>
        <v>Bethany Kimel</v>
      </c>
      <c r="E28" s="7" t="s">
        <v>15</v>
      </c>
      <c r="F28" s="16">
        <v>38</v>
      </c>
      <c r="G28" s="8">
        <v>0.19218749999999998</v>
      </c>
      <c r="H28" s="9">
        <f>IF($E28="M",'2012 Marathon Results'!$B$109,IF($E28="F",'2012 Marathon Results'!$C$109,0))</f>
        <v>9.4039351851851846E-2</v>
      </c>
      <c r="I28" s="10">
        <f>IF(AND($F28&gt;7,$F28&lt;101,$E28="M"),INDEX('2012 Marathon Results'!$B$110:$B$202,$F28-7,1),IF(AND($F28&gt;7,$F28&lt;101,$E28="F"),INDEX('2012 Marathon Results'!$C$110:$C$202,$F28-7,1),1))</f>
        <v>0.96599999999999997</v>
      </c>
      <c r="J28" s="9">
        <f t="shared" si="1"/>
        <v>9.7349225519515373E-2</v>
      </c>
      <c r="K28" s="9">
        <f t="shared" si="2"/>
        <v>0.18565312499999997</v>
      </c>
      <c r="L28" s="11">
        <f t="shared" si="3"/>
        <v>50.65</v>
      </c>
      <c r="M28" s="12"/>
      <c r="N28" s="13"/>
      <c r="O28" s="13"/>
      <c r="P28" s="13"/>
      <c r="Q28" s="13"/>
    </row>
    <row r="29" spans="1:17" ht="15" customHeight="1">
      <c r="A29" t="s">
        <v>13</v>
      </c>
      <c r="B29" s="6" t="s">
        <v>1045</v>
      </c>
      <c r="C29" s="6" t="s">
        <v>1046</v>
      </c>
      <c r="D29" s="6" t="str">
        <f t="shared" si="0"/>
        <v>Nick Gramsky</v>
      </c>
      <c r="E29" s="7" t="s">
        <v>16</v>
      </c>
      <c r="F29" s="16">
        <v>33</v>
      </c>
      <c r="G29" s="8">
        <v>0.11231481481481481</v>
      </c>
      <c r="H29" s="9">
        <f>IF($E29="M",'2012 Marathon Results'!$B$109,IF($E29="F",'2012 Marathon Results'!$C$109,0))</f>
        <v>8.6747685185185178E-2</v>
      </c>
      <c r="I29" s="10">
        <f>IF(AND($F29&gt;7,$F29&lt;101,$E29="M"),INDEX('2012 Marathon Results'!$B$110:$B$202,$F29-7,1),IF(AND($F29&gt;7,$F29&lt;101,$E29="F"),INDEX('2012 Marathon Results'!$C$110:$C$202,$F29-7,1),1))</f>
        <v>1</v>
      </c>
      <c r="J29" s="9">
        <f t="shared" si="1"/>
        <v>8.6747685185185178E-2</v>
      </c>
      <c r="K29" s="9">
        <f t="shared" si="2"/>
        <v>0.11231481481481481</v>
      </c>
      <c r="L29" s="11">
        <f t="shared" si="3"/>
        <v>77.23</v>
      </c>
      <c r="M29" s="12">
        <f>SUM(L29:L32)</f>
        <v>265.76</v>
      </c>
      <c r="N29" s="13"/>
      <c r="O29" s="13"/>
      <c r="P29" s="13"/>
      <c r="Q29" s="13"/>
    </row>
    <row r="30" spans="1:17" ht="15" customHeight="1">
      <c r="A30" s="20" t="s">
        <v>13</v>
      </c>
      <c r="B30" s="6" t="s">
        <v>1038</v>
      </c>
      <c r="C30" s="6" t="s">
        <v>1051</v>
      </c>
      <c r="D30" s="6" t="str">
        <f t="shared" si="0"/>
        <v>Karl Schulze</v>
      </c>
      <c r="E30" s="7" t="s">
        <v>16</v>
      </c>
      <c r="F30" s="16">
        <v>45</v>
      </c>
      <c r="G30" s="8">
        <v>0.13792824074074075</v>
      </c>
      <c r="H30" s="9">
        <f>IF($E30="M",'2012 Marathon Results'!$B$109,IF($E30="F",'2012 Marathon Results'!$C$109,0))</f>
        <v>8.6747685185185178E-2</v>
      </c>
      <c r="I30" s="10">
        <f>IF(AND($F30&gt;7,$F30&lt;101,$E30="M"),INDEX('2012 Marathon Results'!$B$110:$B$202,$F30-7,1),IF(AND($F30&gt;7,$F30&lt;101,$E30="F"),INDEX('2012 Marathon Results'!$C$110:$C$202,$F30-7,1),1))</f>
        <v>0.93579999999999997</v>
      </c>
      <c r="J30" s="9">
        <f t="shared" si="1"/>
        <v>9.2698958308597118E-2</v>
      </c>
      <c r="K30" s="9">
        <f t="shared" si="2"/>
        <v>0.12907324768518519</v>
      </c>
      <c r="L30" s="11">
        <f t="shared" si="3"/>
        <v>67.2</v>
      </c>
      <c r="M30" s="12"/>
      <c r="N30" s="13"/>
      <c r="O30" s="13"/>
      <c r="P30" s="13"/>
      <c r="Q30" s="13"/>
    </row>
    <row r="31" spans="1:17" ht="15" customHeight="1">
      <c r="A31" t="s">
        <v>13</v>
      </c>
      <c r="B31" s="6" t="s">
        <v>1052</v>
      </c>
      <c r="C31" s="6" t="s">
        <v>1053</v>
      </c>
      <c r="D31" s="6" t="str">
        <f t="shared" si="0"/>
        <v>Chuck Weidner</v>
      </c>
      <c r="E31" s="7" t="s">
        <v>16</v>
      </c>
      <c r="F31" s="16">
        <v>48</v>
      </c>
      <c r="G31" s="8">
        <v>0.15677083333333333</v>
      </c>
      <c r="H31" s="9">
        <f>IF($E31="M",'2012 Marathon Results'!$B$109,IF($E31="F",'2012 Marathon Results'!$C$109,0))</f>
        <v>8.6747685185185178E-2</v>
      </c>
      <c r="I31" s="10">
        <f>IF(AND($F31&gt;7,$F31&lt;101,$E31="M"),INDEX('2012 Marathon Results'!$B$110:$B$202,$F31-7,1),IF(AND($F31&gt;7,$F31&lt;101,$E31="F"),INDEX('2012 Marathon Results'!$C$110:$C$202,$F31-7,1),1))</f>
        <v>0.91180000000000005</v>
      </c>
      <c r="J31" s="9">
        <f t="shared" si="1"/>
        <v>9.5138939663506436E-2</v>
      </c>
      <c r="K31" s="9">
        <f t="shared" si="2"/>
        <v>0.14294364583333333</v>
      </c>
      <c r="L31" s="11">
        <f t="shared" si="3"/>
        <v>60.68</v>
      </c>
      <c r="M31" s="12"/>
      <c r="N31" s="13"/>
      <c r="O31" s="13"/>
      <c r="P31" s="13"/>
      <c r="Q31" s="13"/>
    </row>
    <row r="32" spans="1:17" ht="15" customHeight="1">
      <c r="A32" t="s">
        <v>13</v>
      </c>
      <c r="B32" s="6" t="s">
        <v>1047</v>
      </c>
      <c r="C32" s="6" t="s">
        <v>1048</v>
      </c>
      <c r="D32" s="6" t="str">
        <f t="shared" si="0"/>
        <v>Maureen Hogan Lake</v>
      </c>
      <c r="E32" s="7" t="s">
        <v>15</v>
      </c>
      <c r="F32" s="16">
        <v>40</v>
      </c>
      <c r="G32" s="8">
        <v>0.16332175925925926</v>
      </c>
      <c r="H32" s="9">
        <f>IF($E32="M",'2012 Marathon Results'!$B$109,IF($E32="F",'2012 Marathon Results'!$C$109,0))</f>
        <v>9.4039351851851846E-2</v>
      </c>
      <c r="I32" s="10">
        <f>IF(AND($F32&gt;7,$F32&lt;101,$E32="M"),INDEX('2012 Marathon Results'!$B$110:$B$202,$F32-7,1),IF(AND($F32&gt;7,$F32&lt;101,$E32="F"),INDEX('2012 Marathon Results'!$C$110:$C$202,$F32-7,1),1))</f>
        <v>0.94930000000000003</v>
      </c>
      <c r="J32" s="9">
        <f t="shared" si="1"/>
        <v>9.9061784316708992E-2</v>
      </c>
      <c r="K32" s="9">
        <f t="shared" si="2"/>
        <v>0.15504134606481482</v>
      </c>
      <c r="L32" s="11">
        <f t="shared" si="3"/>
        <v>60.65</v>
      </c>
      <c r="M32" s="12"/>
      <c r="N32" s="13"/>
      <c r="O32" s="13"/>
      <c r="P32" s="13"/>
      <c r="Q32" s="13"/>
    </row>
    <row r="33" spans="1:17" ht="15" customHeight="1">
      <c r="A33" t="s">
        <v>13</v>
      </c>
      <c r="B33" s="6" t="s">
        <v>1049</v>
      </c>
      <c r="C33" s="6" t="s">
        <v>1050</v>
      </c>
      <c r="D33" s="6" t="str">
        <f t="shared" si="0"/>
        <v>Jordan Lynch</v>
      </c>
      <c r="E33" s="7" t="s">
        <v>16</v>
      </c>
      <c r="F33" s="16">
        <v>32</v>
      </c>
      <c r="G33" s="8">
        <v>0.14432870370370371</v>
      </c>
      <c r="H33" s="9">
        <f>IF($E33="M",'2012 Marathon Results'!$B$109,IF($E33="F",'2012 Marathon Results'!$C$109,0))</f>
        <v>8.6747685185185178E-2</v>
      </c>
      <c r="I33" s="10">
        <f>IF(AND($F33&gt;7,$F33&lt;101,$E33="M"),INDEX('2012 Marathon Results'!$B$110:$B$202,$F33-7,1),IF(AND($F33&gt;7,$F33&lt;101,$E33="F"),INDEX('2012 Marathon Results'!$C$110:$C$202,$F33-7,1),1))</f>
        <v>1</v>
      </c>
      <c r="J33" s="9">
        <f t="shared" si="1"/>
        <v>8.6747685185185178E-2</v>
      </c>
      <c r="K33" s="9">
        <f t="shared" si="2"/>
        <v>0.14432870370370371</v>
      </c>
      <c r="L33" s="11">
        <f t="shared" si="3"/>
        <v>60.1</v>
      </c>
      <c r="M33" s="12"/>
      <c r="N33" s="13"/>
      <c r="O33" s="13"/>
      <c r="P33" s="13"/>
      <c r="Q33" s="13"/>
    </row>
    <row r="34" spans="1:17" ht="15" customHeight="1">
      <c r="A34" t="s">
        <v>13</v>
      </c>
      <c r="B34" s="6" t="s">
        <v>1042</v>
      </c>
      <c r="C34" s="6" t="s">
        <v>1043</v>
      </c>
      <c r="D34" s="6" t="str">
        <f t="shared" si="0"/>
        <v>Rodney Bertrand</v>
      </c>
      <c r="E34" s="7" t="s">
        <v>16</v>
      </c>
      <c r="F34" s="16">
        <v>41</v>
      </c>
      <c r="G34" s="8">
        <v>0.1615625</v>
      </c>
      <c r="H34" s="9">
        <f>IF($E34="M",'2012 Marathon Results'!$B$109,IF($E34="F",'2012 Marathon Results'!$C$109,0))</f>
        <v>8.6747685185185178E-2</v>
      </c>
      <c r="I34" s="10">
        <f>IF(AND($F34&gt;7,$F34&lt;101,$E34="M"),INDEX('2012 Marathon Results'!$B$110:$B$202,$F34-7,1),IF(AND($F34&gt;7,$F34&lt;101,$E34="F"),INDEX('2012 Marathon Results'!$C$110:$C$202,$F34-7,1),1))</f>
        <v>0.96789999999999998</v>
      </c>
      <c r="J34" s="9">
        <f t="shared" si="1"/>
        <v>8.962463600081122E-2</v>
      </c>
      <c r="K34" s="9">
        <f t="shared" si="2"/>
        <v>0.15637634375000001</v>
      </c>
      <c r="L34" s="11">
        <f t="shared" si="3"/>
        <v>55.47</v>
      </c>
      <c r="M34" s="12"/>
      <c r="N34" s="13"/>
      <c r="O34" s="13"/>
      <c r="P34" s="13"/>
      <c r="Q34" s="13"/>
    </row>
    <row r="35" spans="1:17" ht="15" customHeight="1">
      <c r="A35" t="s">
        <v>13</v>
      </c>
      <c r="B35" s="6" t="s">
        <v>1054</v>
      </c>
      <c r="C35" s="6" t="s">
        <v>1055</v>
      </c>
      <c r="D35" s="6" t="str">
        <f t="shared" si="0"/>
        <v>Raymond Wong</v>
      </c>
      <c r="E35" s="7" t="s">
        <v>16</v>
      </c>
      <c r="F35" s="16">
        <v>49</v>
      </c>
      <c r="G35" s="8">
        <v>0.1834837962962963</v>
      </c>
      <c r="H35" s="9">
        <f>IF($E35="M",'2012 Marathon Results'!$B$109,IF($E35="F",'2012 Marathon Results'!$C$109,0))</f>
        <v>8.6747685185185178E-2</v>
      </c>
      <c r="I35" s="10">
        <f>IF(AND($F35&gt;7,$F35&lt;101,$E35="M"),INDEX('2012 Marathon Results'!$B$110:$B$202,$F35-7,1),IF(AND($F35&gt;7,$F35&lt;101,$E35="F"),INDEX('2012 Marathon Results'!$C$110:$C$202,$F35-7,1),1))</f>
        <v>0.90380000000000005</v>
      </c>
      <c r="J35" s="9">
        <f t="shared" si="1"/>
        <v>9.598106349323432E-2</v>
      </c>
      <c r="K35" s="9">
        <f t="shared" si="2"/>
        <v>0.1658326550925926</v>
      </c>
      <c r="L35" s="11">
        <f t="shared" si="3"/>
        <v>52.31</v>
      </c>
      <c r="M35" s="12"/>
      <c r="N35" s="13"/>
      <c r="O35" s="13"/>
      <c r="P35" s="13"/>
      <c r="Q35" s="13"/>
    </row>
    <row r="36" spans="1:17" ht="15" customHeight="1">
      <c r="A36" s="6" t="s">
        <v>19</v>
      </c>
      <c r="B36" s="14" t="s">
        <v>990</v>
      </c>
      <c r="C36" s="15" t="s">
        <v>991</v>
      </c>
      <c r="D36" s="6" t="str">
        <f t="shared" si="0"/>
        <v>Chris Crawford</v>
      </c>
      <c r="E36" s="7" t="s">
        <v>16</v>
      </c>
      <c r="F36" s="16">
        <v>50</v>
      </c>
      <c r="G36" s="8">
        <v>0.12388888888888888</v>
      </c>
      <c r="H36" s="9">
        <f>IF($E36="M",'2012 Marathon Results'!$B$109,IF($E36="F",'2012 Marathon Results'!$C$109,0))</f>
        <v>8.6747685185185178E-2</v>
      </c>
      <c r="I36" s="10">
        <f>IF(AND($F36&gt;7,$F36&lt;101,$E36="M"),INDEX('2012 Marathon Results'!$B$110:$B$202,$F36-7,1),IF(AND($F36&gt;7,$F36&lt;101,$E36="F"),INDEX('2012 Marathon Results'!$C$110:$C$202,$F36-7,1),1))</f>
        <v>0.89570000000000005</v>
      </c>
      <c r="J36" s="9">
        <f t="shared" si="1"/>
        <v>9.6849040063844108E-2</v>
      </c>
      <c r="K36" s="9">
        <f t="shared" si="2"/>
        <v>0.11096727777777778</v>
      </c>
      <c r="L36" s="11">
        <f t="shared" si="3"/>
        <v>78.17</v>
      </c>
      <c r="M36" s="12">
        <f>SUM(L36:L38)</f>
        <v>203.01000000000002</v>
      </c>
      <c r="N36" s="13"/>
      <c r="O36" s="13"/>
      <c r="P36" s="13"/>
      <c r="Q36" s="13"/>
    </row>
    <row r="37" spans="1:17" ht="15" customHeight="1">
      <c r="A37" s="6" t="s">
        <v>19</v>
      </c>
      <c r="B37" s="6" t="s">
        <v>992</v>
      </c>
      <c r="C37" s="6" t="s">
        <v>993</v>
      </c>
      <c r="D37" s="6" t="str">
        <f t="shared" si="0"/>
        <v>James Hill</v>
      </c>
      <c r="E37" s="7" t="s">
        <v>16</v>
      </c>
      <c r="F37" s="16">
        <v>72</v>
      </c>
      <c r="G37" s="8">
        <v>0.15729166666666666</v>
      </c>
      <c r="H37" s="9">
        <f>IF($E37="M",'2012 Marathon Results'!$B$109,IF($E37="F",'2012 Marathon Results'!$C$109,0))</f>
        <v>8.6747685185185178E-2</v>
      </c>
      <c r="I37" s="10">
        <f>IF(AND($F37&gt;7,$F37&lt;101,$E37="M"),INDEX('2012 Marathon Results'!$B$110:$B$202,$F37-7,1),IF(AND($F37&gt;7,$F37&lt;101,$E37="F"),INDEX('2012 Marathon Results'!$C$110:$C$202,$F37-7,1),1))</f>
        <v>0.71850000000000003</v>
      </c>
      <c r="J37" s="9">
        <f t="shared" si="1"/>
        <v>0.12073442614500372</v>
      </c>
      <c r="K37" s="9">
        <f t="shared" si="2"/>
        <v>0.1130140625</v>
      </c>
      <c r="L37" s="11">
        <f t="shared" si="3"/>
        <v>76.75</v>
      </c>
      <c r="M37" s="12"/>
      <c r="N37" s="13"/>
      <c r="O37" s="13"/>
      <c r="P37" s="13"/>
      <c r="Q37" s="13"/>
    </row>
    <row r="38" spans="1:17" ht="15" customHeight="1">
      <c r="A38" t="s">
        <v>19</v>
      </c>
      <c r="B38" s="6" t="s">
        <v>988</v>
      </c>
      <c r="C38" s="6" t="s">
        <v>989</v>
      </c>
      <c r="D38" s="6" t="str">
        <f t="shared" si="0"/>
        <v>Ann Marie Ayres</v>
      </c>
      <c r="E38" s="7" t="s">
        <v>15</v>
      </c>
      <c r="F38" s="7">
        <v>52</v>
      </c>
      <c r="G38" s="8">
        <v>0.23840277777777777</v>
      </c>
      <c r="H38" s="9">
        <f>IF($E38="M",'2012 Marathon Results'!$B$109,IF($E38="F",'2012 Marathon Results'!$C$109,0))</f>
        <v>9.4039351851851846E-2</v>
      </c>
      <c r="I38" s="10">
        <f>IF(AND($F38&gt;7,$F38&lt;101,$E38="M"),INDEX('2012 Marathon Results'!$B$110:$B$202,$F38-7,1),IF(AND($F38&gt;7,$F38&lt;101,$E38="F"),INDEX('2012 Marathon Results'!$C$110:$C$202,$F38-7,1),1))</f>
        <v>0.82020000000000004</v>
      </c>
      <c r="J38" s="9">
        <f t="shared" si="1"/>
        <v>0.11465417197250895</v>
      </c>
      <c r="K38" s="9">
        <f t="shared" si="2"/>
        <v>0.19553795833333334</v>
      </c>
      <c r="L38" s="11">
        <f t="shared" si="3"/>
        <v>48.09</v>
      </c>
      <c r="M38" s="12"/>
      <c r="N38" s="13"/>
      <c r="O38" s="13"/>
      <c r="P38" s="13"/>
      <c r="Q38" s="13"/>
    </row>
    <row r="39" spans="1:17" ht="15" customHeight="1">
      <c r="A39" t="s">
        <v>982</v>
      </c>
      <c r="B39" s="6" t="s">
        <v>1057</v>
      </c>
      <c r="C39" s="6" t="s">
        <v>1058</v>
      </c>
      <c r="D39" s="6" t="str">
        <f t="shared" si="0"/>
        <v>Richard Kornacki</v>
      </c>
      <c r="E39" s="7" t="s">
        <v>16</v>
      </c>
      <c r="F39" s="16">
        <v>27</v>
      </c>
      <c r="G39" s="8">
        <v>0.17163194444444443</v>
      </c>
      <c r="H39" s="9">
        <f>IF($E39="M",'2012 Marathon Results'!$B$109,IF($E39="F",'2012 Marathon Results'!$C$109,0))</f>
        <v>8.6747685185185178E-2</v>
      </c>
      <c r="I39" s="10">
        <f>IF(AND($F39&gt;7,$F39&lt;101,$E39="M"),INDEX('2012 Marathon Results'!$B$110:$B$202,$F39-7,1),IF(AND($F39&gt;7,$F39&lt;101,$E39="F"),INDEX('2012 Marathon Results'!$C$110:$C$202,$F39-7,1),1))</f>
        <v>1</v>
      </c>
      <c r="J39" s="9">
        <f t="shared" si="1"/>
        <v>8.6747685185185178E-2</v>
      </c>
      <c r="K39" s="9">
        <f t="shared" si="2"/>
        <v>0.17163194444444443</v>
      </c>
      <c r="L39" s="11">
        <f t="shared" si="3"/>
        <v>50.54</v>
      </c>
      <c r="M39" s="22">
        <f>SUM(L39:L40)</f>
        <v>95.28</v>
      </c>
      <c r="N39" s="13"/>
      <c r="O39" s="13"/>
      <c r="P39" s="13"/>
      <c r="Q39" s="13"/>
    </row>
    <row r="40" spans="1:17" ht="15" customHeight="1">
      <c r="A40" t="s">
        <v>982</v>
      </c>
      <c r="B40" s="6" t="s">
        <v>1059</v>
      </c>
      <c r="C40" s="6" t="s">
        <v>1060</v>
      </c>
      <c r="D40" s="6" t="str">
        <f t="shared" si="0"/>
        <v>Ted Taylor</v>
      </c>
      <c r="E40" s="7" t="s">
        <v>16</v>
      </c>
      <c r="F40" s="16">
        <v>48</v>
      </c>
      <c r="G40" s="8">
        <v>0.21263888888888891</v>
      </c>
      <c r="H40" s="9">
        <f>IF($E40="M",'2012 Marathon Results'!$B$109,IF($E40="F",'2012 Marathon Results'!$C$109,0))</f>
        <v>8.6747685185185178E-2</v>
      </c>
      <c r="I40" s="10">
        <f>IF(AND($F40&gt;7,$F40&lt;101,$E40="M"),INDEX('2012 Marathon Results'!$B$110:$B$202,$F40-7,1),IF(AND($F40&gt;7,$F40&lt;101,$E40="F"),INDEX('2012 Marathon Results'!$C$110:$C$202,$F40-7,1),1))</f>
        <v>0.91180000000000005</v>
      </c>
      <c r="J40" s="9">
        <f t="shared" si="1"/>
        <v>9.5138939663506436E-2</v>
      </c>
      <c r="K40" s="9">
        <f t="shared" si="2"/>
        <v>0.19388413888888892</v>
      </c>
      <c r="L40" s="11">
        <f t="shared" si="3"/>
        <v>44.74</v>
      </c>
      <c r="M40" s="12"/>
      <c r="N40" s="13"/>
      <c r="O40" s="13"/>
      <c r="P40" s="13"/>
      <c r="Q40" s="13"/>
    </row>
    <row r="41" spans="1:17" ht="15.75" customHeight="1"/>
    <row r="42" spans="1:17" ht="15.75" customHeight="1"/>
    <row r="43" spans="1:17" ht="15.75" customHeight="1"/>
    <row r="44" spans="1:17" ht="15.75" customHeight="1"/>
    <row r="45" spans="1:17" ht="15.75" customHeight="1"/>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spans="2:13" ht="15.75" customHeight="1"/>
    <row r="66" spans="2:13" ht="15.75" customHeight="1"/>
    <row r="67" spans="2:13" ht="15.75" customHeight="1"/>
    <row r="68" spans="2:13" ht="15.75" customHeight="1"/>
    <row r="69" spans="2:13" ht="15.75" customHeight="1"/>
    <row r="70" spans="2:13" ht="15.75" customHeight="1"/>
    <row r="71" spans="2:13" ht="15.75" customHeight="1"/>
    <row r="72" spans="2:13" ht="15.75" customHeight="1"/>
    <row r="73" spans="2:13" ht="15.75" customHeight="1"/>
    <row r="76" spans="2:13">
      <c r="B76" s="6"/>
      <c r="C76" s="6"/>
      <c r="D76" s="6"/>
      <c r="E76" s="28"/>
      <c r="F76" s="28"/>
      <c r="G76" s="8"/>
      <c r="H76" s="9"/>
      <c r="I76" s="10"/>
      <c r="J76" s="9"/>
      <c r="K76" s="9"/>
      <c r="L76" s="11"/>
      <c r="M76" s="27"/>
    </row>
    <row r="77" spans="2:13">
      <c r="B77" s="6"/>
      <c r="C77" s="6"/>
      <c r="D77" s="6"/>
      <c r="E77" s="23"/>
      <c r="G77" s="8"/>
      <c r="H77" s="9"/>
      <c r="I77" s="10"/>
      <c r="J77" s="9"/>
      <c r="K77" s="9"/>
      <c r="L77" s="11"/>
      <c r="M77" s="27"/>
    </row>
    <row r="78" spans="2:13">
      <c r="G78" s="23"/>
      <c r="H78" s="24"/>
      <c r="I78" s="25"/>
      <c r="K78" s="24"/>
    </row>
    <row r="79" spans="2:13">
      <c r="G79" s="23"/>
      <c r="H79" s="24"/>
      <c r="I79" s="25"/>
      <c r="K79" s="24"/>
    </row>
    <row r="80" spans="2:13">
      <c r="G80" s="23"/>
      <c r="H80" s="24"/>
      <c r="I80" s="25"/>
      <c r="K80" s="24"/>
    </row>
    <row r="81" spans="7:11">
      <c r="G81" s="23"/>
      <c r="H81" s="24"/>
      <c r="I81" s="25"/>
      <c r="K81" s="24"/>
    </row>
    <row r="82" spans="7:11">
      <c r="G82" s="23"/>
      <c r="H82" s="24"/>
      <c r="I82" s="25"/>
      <c r="K82" s="24"/>
    </row>
    <row r="83" spans="7:11">
      <c r="G83" s="23"/>
      <c r="H83" s="24"/>
      <c r="I83" s="25"/>
      <c r="K83" s="24"/>
    </row>
    <row r="84" spans="7:11">
      <c r="G84" s="23"/>
      <c r="H84" s="24"/>
      <c r="I84" s="25"/>
      <c r="K84" s="24"/>
    </row>
    <row r="85" spans="7:11">
      <c r="G85" s="23"/>
      <c r="H85" s="24"/>
      <c r="I85" s="25"/>
      <c r="K85" s="24"/>
    </row>
    <row r="86" spans="7:11">
      <c r="G86" s="23"/>
      <c r="H86" s="24"/>
      <c r="I86" s="25"/>
      <c r="K86" s="24"/>
    </row>
    <row r="87" spans="7:11">
      <c r="G87" s="23"/>
      <c r="H87" s="24"/>
      <c r="I87" s="25"/>
      <c r="K87" s="24"/>
    </row>
    <row r="88" spans="7:11">
      <c r="G88" s="23"/>
      <c r="H88" s="24"/>
      <c r="I88" s="25"/>
      <c r="K88" s="24"/>
    </row>
    <row r="89" spans="7:11">
      <c r="G89" s="23"/>
      <c r="H89" s="24"/>
      <c r="I89" s="25"/>
      <c r="K89" s="24"/>
    </row>
    <row r="90" spans="7:11">
      <c r="G90" s="23"/>
      <c r="H90" s="24"/>
      <c r="I90" s="25"/>
      <c r="K90" s="24"/>
    </row>
    <row r="91" spans="7:11">
      <c r="G91" s="23"/>
      <c r="H91" s="24"/>
      <c r="I91" s="25"/>
      <c r="K91" s="24"/>
    </row>
    <row r="92" spans="7:11">
      <c r="G92" s="23"/>
      <c r="H92" s="24"/>
      <c r="I92" s="25"/>
      <c r="K92" s="24"/>
    </row>
    <row r="93" spans="7:11">
      <c r="G93" s="23"/>
      <c r="H93" s="24"/>
      <c r="I93" s="25"/>
      <c r="K93" s="24"/>
    </row>
    <row r="94" spans="7:11">
      <c r="G94" s="23"/>
      <c r="H94" s="24"/>
      <c r="I94" s="25"/>
      <c r="K94" s="24"/>
    </row>
    <row r="95" spans="7:11">
      <c r="G95" s="23"/>
      <c r="H95" s="24"/>
      <c r="I95" s="25"/>
      <c r="K95" s="24"/>
    </row>
    <row r="96" spans="7:11">
      <c r="G96" s="23"/>
      <c r="H96" s="24"/>
      <c r="I96" s="25"/>
      <c r="K96" s="24"/>
    </row>
    <row r="97" spans="1:17">
      <c r="G97" s="23"/>
      <c r="H97" s="24"/>
      <c r="I97" s="25"/>
      <c r="K97" s="24"/>
    </row>
    <row r="98" spans="1:17">
      <c r="G98" s="23"/>
      <c r="H98" s="24"/>
      <c r="I98" s="25"/>
      <c r="K98" s="24"/>
    </row>
    <row r="99" spans="1:17">
      <c r="G99" s="23"/>
      <c r="H99" s="24"/>
      <c r="I99" s="25"/>
      <c r="K99" s="24"/>
    </row>
    <row r="100" spans="1:17">
      <c r="G100" s="23"/>
      <c r="H100" s="24"/>
      <c r="I100" s="25"/>
      <c r="K100" s="24"/>
    </row>
    <row r="101" spans="1:17">
      <c r="G101" s="23"/>
      <c r="H101" s="24"/>
      <c r="I101" s="25"/>
      <c r="K101" s="24"/>
    </row>
    <row r="102" spans="1:17">
      <c r="G102" s="23"/>
      <c r="H102" s="24"/>
      <c r="I102" s="25"/>
      <c r="K102" s="24"/>
    </row>
    <row r="103" spans="1:17">
      <c r="G103" s="23"/>
      <c r="H103" s="24"/>
      <c r="I103" s="25"/>
      <c r="K103" s="24"/>
    </row>
    <row r="104" spans="1:17">
      <c r="G104" s="23"/>
      <c r="H104" s="24"/>
      <c r="I104" s="25"/>
      <c r="K104" s="24"/>
    </row>
    <row r="105" spans="1:17">
      <c r="G105" s="23"/>
      <c r="H105" s="24"/>
      <c r="I105" s="25"/>
      <c r="K105" s="24"/>
    </row>
    <row r="106" spans="1:17">
      <c r="G106" s="23"/>
      <c r="H106" s="24"/>
      <c r="I106" s="25"/>
      <c r="K106" s="24"/>
    </row>
    <row r="107" spans="1:17">
      <c r="G107" s="23"/>
      <c r="H107" s="24"/>
      <c r="I107" s="25"/>
      <c r="K107" s="24"/>
    </row>
    <row r="108" spans="1:17">
      <c r="A108" s="31" t="s">
        <v>5</v>
      </c>
      <c r="B108" s="32" t="s">
        <v>22</v>
      </c>
      <c r="C108" s="33" t="s">
        <v>23</v>
      </c>
      <c r="D108" s="34" t="s">
        <v>22</v>
      </c>
      <c r="E108" s="35" t="s">
        <v>22</v>
      </c>
      <c r="F108" s="35" t="s">
        <v>22</v>
      </c>
      <c r="G108" s="35" t="s">
        <v>22</v>
      </c>
      <c r="H108" s="35" t="s">
        <v>22</v>
      </c>
      <c r="I108" s="35" t="s">
        <v>22</v>
      </c>
      <c r="J108" s="35" t="s">
        <v>23</v>
      </c>
      <c r="K108" s="35" t="s">
        <v>23</v>
      </c>
      <c r="L108" s="35" t="s">
        <v>23</v>
      </c>
      <c r="M108" s="35" t="s">
        <v>23</v>
      </c>
      <c r="N108" s="35" t="s">
        <v>23</v>
      </c>
      <c r="O108" s="36" t="s">
        <v>23</v>
      </c>
      <c r="P108" s="37"/>
      <c r="Q108" s="37"/>
    </row>
    <row r="109" spans="1:17">
      <c r="A109" s="38" t="s">
        <v>24</v>
      </c>
      <c r="B109" s="39">
        <v>8.6747685185185178E-2</v>
      </c>
      <c r="C109" s="40">
        <v>9.4039351851851846E-2</v>
      </c>
      <c r="D109" s="41">
        <v>0.7</v>
      </c>
      <c r="E109" s="42">
        <v>0.75</v>
      </c>
      <c r="F109" s="42">
        <v>0.77</v>
      </c>
      <c r="G109" s="42">
        <v>0.8</v>
      </c>
      <c r="H109" s="42">
        <v>0.85</v>
      </c>
      <c r="I109" s="42">
        <v>0.9</v>
      </c>
      <c r="J109" s="42">
        <v>0.7</v>
      </c>
      <c r="K109" s="42">
        <v>0.75</v>
      </c>
      <c r="L109" s="42">
        <v>0.77</v>
      </c>
      <c r="M109" s="42">
        <v>0.8</v>
      </c>
      <c r="N109" s="42">
        <v>0.85</v>
      </c>
      <c r="O109" s="43">
        <v>0.9</v>
      </c>
      <c r="P109" s="44"/>
      <c r="Q109" s="44"/>
    </row>
    <row r="110" spans="1:17">
      <c r="A110" s="45">
        <v>8</v>
      </c>
      <c r="B110" s="46">
        <v>0.73240000000000005</v>
      </c>
      <c r="C110" s="47">
        <v>0.73109999999999997</v>
      </c>
      <c r="D110" s="48">
        <f t="shared" ref="D110:I119" si="5">$B$109/$B110/D$109</f>
        <v>0.16920434810249116</v>
      </c>
      <c r="E110" s="48">
        <f t="shared" si="5"/>
        <v>0.15792405822899175</v>
      </c>
      <c r="F110" s="48">
        <f t="shared" si="5"/>
        <v>0.15382213463862832</v>
      </c>
      <c r="G110" s="48">
        <f t="shared" si="5"/>
        <v>0.14805380458967976</v>
      </c>
      <c r="H110" s="48">
        <f t="shared" si="5"/>
        <v>0.13934475726087509</v>
      </c>
      <c r="I110" s="48">
        <f t="shared" si="5"/>
        <v>0.13160338185749312</v>
      </c>
      <c r="J110" s="48">
        <f t="shared" ref="J110:O119" si="6">$C$109/$C110/J$109</f>
        <v>0.18375315444799784</v>
      </c>
      <c r="K110" s="48">
        <f t="shared" si="6"/>
        <v>0.17150294415146464</v>
      </c>
      <c r="L110" s="48">
        <f t="shared" si="6"/>
        <v>0.16704832222545257</v>
      </c>
      <c r="M110" s="48">
        <f t="shared" si="6"/>
        <v>0.16078401014199808</v>
      </c>
      <c r="N110" s="48">
        <f t="shared" si="6"/>
        <v>0.1513261271924688</v>
      </c>
      <c r="O110" s="48">
        <f t="shared" si="6"/>
        <v>0.14291912012622054</v>
      </c>
      <c r="P110" s="49"/>
      <c r="Q110" s="49"/>
    </row>
    <row r="111" spans="1:17">
      <c r="A111" s="45">
        <v>9</v>
      </c>
      <c r="B111" s="46">
        <v>0.7651</v>
      </c>
      <c r="C111" s="47">
        <v>0.76539999999999997</v>
      </c>
      <c r="D111" s="48">
        <f t="shared" si="5"/>
        <v>0.16197263697590453</v>
      </c>
      <c r="E111" s="48">
        <f t="shared" si="5"/>
        <v>0.15117446117751088</v>
      </c>
      <c r="F111" s="48">
        <f t="shared" si="5"/>
        <v>0.14724785179627684</v>
      </c>
      <c r="G111" s="48">
        <f t="shared" si="5"/>
        <v>0.14172605735391644</v>
      </c>
      <c r="H111" s="48">
        <f t="shared" si="5"/>
        <v>0.13338923045074488</v>
      </c>
      <c r="I111" s="48">
        <f t="shared" si="5"/>
        <v>0.12597871764792573</v>
      </c>
      <c r="J111" s="48">
        <f t="shared" si="6"/>
        <v>0.17551859317602719</v>
      </c>
      <c r="K111" s="48">
        <f t="shared" si="6"/>
        <v>0.1638173536309587</v>
      </c>
      <c r="L111" s="48">
        <f t="shared" si="6"/>
        <v>0.15956235743275199</v>
      </c>
      <c r="M111" s="48">
        <f t="shared" si="6"/>
        <v>0.15357876902902379</v>
      </c>
      <c r="N111" s="48">
        <f t="shared" si="6"/>
        <v>0.14454472379202241</v>
      </c>
      <c r="O111" s="48">
        <f t="shared" si="6"/>
        <v>0.13651446135913226</v>
      </c>
      <c r="P111" s="49"/>
      <c r="Q111" s="49"/>
    </row>
    <row r="112" spans="1:17">
      <c r="A112" s="45">
        <v>10</v>
      </c>
      <c r="B112" s="46">
        <v>0.79559999999999997</v>
      </c>
      <c r="C112" s="47">
        <v>0.79749999999999999</v>
      </c>
      <c r="D112" s="48">
        <f t="shared" si="5"/>
        <v>0.15576327872079507</v>
      </c>
      <c r="E112" s="48">
        <f t="shared" si="5"/>
        <v>0.14537906013940871</v>
      </c>
      <c r="F112" s="48">
        <f t="shared" si="5"/>
        <v>0.14160298065526822</v>
      </c>
      <c r="G112" s="48">
        <f t="shared" si="5"/>
        <v>0.13629286888069567</v>
      </c>
      <c r="H112" s="48">
        <f t="shared" si="5"/>
        <v>0.12827564129947827</v>
      </c>
      <c r="I112" s="48">
        <f t="shared" si="5"/>
        <v>0.12114921678284059</v>
      </c>
      <c r="J112" s="48">
        <f t="shared" si="6"/>
        <v>0.16845383224693569</v>
      </c>
      <c r="K112" s="48">
        <f t="shared" si="6"/>
        <v>0.15722357676380663</v>
      </c>
      <c r="L112" s="48">
        <f t="shared" si="6"/>
        <v>0.15313984749721427</v>
      </c>
      <c r="M112" s="48">
        <f t="shared" si="6"/>
        <v>0.14739710321606872</v>
      </c>
      <c r="N112" s="48">
        <f t="shared" si="6"/>
        <v>0.13872668537982941</v>
      </c>
      <c r="O112" s="48">
        <f t="shared" si="6"/>
        <v>0.1310196473031722</v>
      </c>
      <c r="P112" s="49"/>
      <c r="Q112" s="49"/>
    </row>
    <row r="113" spans="1:17">
      <c r="A113" s="45">
        <v>11</v>
      </c>
      <c r="B113" s="46">
        <v>0.82389999999999997</v>
      </c>
      <c r="C113" s="47">
        <v>0.82740000000000002</v>
      </c>
      <c r="D113" s="48">
        <f t="shared" si="5"/>
        <v>0.15041299253582296</v>
      </c>
      <c r="E113" s="48">
        <f t="shared" si="5"/>
        <v>0.14038545970010144</v>
      </c>
      <c r="F113" s="48">
        <f t="shared" si="5"/>
        <v>0.13673908412347541</v>
      </c>
      <c r="G113" s="48">
        <f t="shared" si="5"/>
        <v>0.13161136846884508</v>
      </c>
      <c r="H113" s="48">
        <f t="shared" si="5"/>
        <v>0.12386952326479539</v>
      </c>
      <c r="I113" s="48">
        <f t="shared" si="5"/>
        <v>0.11698788308341786</v>
      </c>
      <c r="J113" s="48">
        <f t="shared" si="6"/>
        <v>0.16236636598613877</v>
      </c>
      <c r="K113" s="48">
        <f t="shared" si="6"/>
        <v>0.15154194158706283</v>
      </c>
      <c r="L113" s="48">
        <f t="shared" si="6"/>
        <v>0.14760578726012613</v>
      </c>
      <c r="M113" s="48">
        <f t="shared" si="6"/>
        <v>0.1420705702378714</v>
      </c>
      <c r="N113" s="48">
        <f t="shared" si="6"/>
        <v>0.13371347787093779</v>
      </c>
      <c r="O113" s="48">
        <f t="shared" si="6"/>
        <v>0.12628495132255235</v>
      </c>
      <c r="P113" s="49"/>
      <c r="Q113" s="49"/>
    </row>
    <row r="114" spans="1:17">
      <c r="A114" s="45">
        <v>12</v>
      </c>
      <c r="B114" s="46">
        <v>0.85</v>
      </c>
      <c r="C114" s="47">
        <v>0.85509999999999997</v>
      </c>
      <c r="D114" s="48">
        <f t="shared" si="5"/>
        <v>0.14579442888266417</v>
      </c>
      <c r="E114" s="48">
        <f t="shared" si="5"/>
        <v>0.13607480029048655</v>
      </c>
      <c r="F114" s="48">
        <f t="shared" si="5"/>
        <v>0.13254038989333106</v>
      </c>
      <c r="G114" s="48">
        <f t="shared" si="5"/>
        <v>0.12757012527233114</v>
      </c>
      <c r="H114" s="48">
        <f t="shared" si="5"/>
        <v>0.12006600025631167</v>
      </c>
      <c r="I114" s="48">
        <f t="shared" si="5"/>
        <v>0.1133956669087388</v>
      </c>
      <c r="J114" s="48">
        <f t="shared" si="6"/>
        <v>0.15710669069925298</v>
      </c>
      <c r="K114" s="48">
        <f t="shared" si="6"/>
        <v>0.14663291131930276</v>
      </c>
      <c r="L114" s="48">
        <f t="shared" si="6"/>
        <v>0.14282426427204814</v>
      </c>
      <c r="M114" s="48">
        <f t="shared" si="6"/>
        <v>0.13746835436184635</v>
      </c>
      <c r="N114" s="48">
        <f t="shared" si="6"/>
        <v>0.12938198057585537</v>
      </c>
      <c r="O114" s="48">
        <f t="shared" si="6"/>
        <v>0.12219409276608563</v>
      </c>
      <c r="P114" s="49"/>
      <c r="Q114" s="49"/>
    </row>
    <row r="115" spans="1:17">
      <c r="A115" s="45">
        <v>13</v>
      </c>
      <c r="B115" s="46">
        <v>0.87390000000000001</v>
      </c>
      <c r="C115" s="47">
        <v>0.88060000000000005</v>
      </c>
      <c r="D115" s="48">
        <f t="shared" si="5"/>
        <v>0.14180714561192875</v>
      </c>
      <c r="E115" s="48">
        <f t="shared" si="5"/>
        <v>0.13235333590446682</v>
      </c>
      <c r="F115" s="48">
        <f t="shared" si="5"/>
        <v>0.12891558691993521</v>
      </c>
      <c r="G115" s="48">
        <f t="shared" si="5"/>
        <v>0.12408125241043765</v>
      </c>
      <c r="H115" s="48">
        <f t="shared" si="5"/>
        <v>0.11678235520982368</v>
      </c>
      <c r="I115" s="48">
        <f t="shared" si="5"/>
        <v>0.11029444658705569</v>
      </c>
      <c r="J115" s="48">
        <f t="shared" si="6"/>
        <v>0.1525572691539078</v>
      </c>
      <c r="K115" s="48">
        <f t="shared" si="6"/>
        <v>0.14238678454364725</v>
      </c>
      <c r="L115" s="48">
        <f t="shared" si="6"/>
        <v>0.13868842650355254</v>
      </c>
      <c r="M115" s="48">
        <f t="shared" si="6"/>
        <v>0.13348761050966931</v>
      </c>
      <c r="N115" s="48">
        <f t="shared" si="6"/>
        <v>0.12563539812674759</v>
      </c>
      <c r="O115" s="48">
        <f t="shared" si="6"/>
        <v>0.11865565378637272</v>
      </c>
      <c r="P115" s="49"/>
      <c r="Q115" s="49"/>
    </row>
    <row r="116" spans="1:17">
      <c r="A116" s="45">
        <v>14</v>
      </c>
      <c r="B116" s="46">
        <v>0.89559999999999995</v>
      </c>
      <c r="C116" s="47">
        <v>0.90390000000000004</v>
      </c>
      <c r="D116" s="48">
        <f t="shared" si="5"/>
        <v>0.13837121990873666</v>
      </c>
      <c r="E116" s="48">
        <f t="shared" si="5"/>
        <v>0.12914647191482087</v>
      </c>
      <c r="F116" s="48">
        <f t="shared" si="5"/>
        <v>0.12579201809885149</v>
      </c>
      <c r="G116" s="48">
        <f t="shared" si="5"/>
        <v>0.12107481742014456</v>
      </c>
      <c r="H116" s="48">
        <f t="shared" si="5"/>
        <v>0.11395276933660665</v>
      </c>
      <c r="I116" s="48">
        <f t="shared" si="5"/>
        <v>0.10762205992901738</v>
      </c>
      <c r="J116" s="48">
        <f t="shared" si="6"/>
        <v>0.14862477178551964</v>
      </c>
      <c r="K116" s="48">
        <f t="shared" si="6"/>
        <v>0.138716453666485</v>
      </c>
      <c r="L116" s="48">
        <f t="shared" si="6"/>
        <v>0.13511342889592695</v>
      </c>
      <c r="M116" s="48">
        <f t="shared" si="6"/>
        <v>0.13004667531232966</v>
      </c>
      <c r="N116" s="48">
        <f t="shared" si="6"/>
        <v>0.12239687088219264</v>
      </c>
      <c r="O116" s="48">
        <f t="shared" si="6"/>
        <v>0.11559704472207083</v>
      </c>
      <c r="P116" s="49"/>
      <c r="Q116" s="49"/>
    </row>
    <row r="117" spans="1:17">
      <c r="A117" s="45">
        <v>15</v>
      </c>
      <c r="B117" s="46">
        <v>0.91510000000000002</v>
      </c>
      <c r="C117" s="47">
        <v>0.92500000000000004</v>
      </c>
      <c r="D117" s="48">
        <f t="shared" si="5"/>
        <v>0.1354226473065944</v>
      </c>
      <c r="E117" s="48">
        <f t="shared" si="5"/>
        <v>0.1263944708194881</v>
      </c>
      <c r="F117" s="48">
        <f t="shared" si="5"/>
        <v>0.12311149755144946</v>
      </c>
      <c r="G117" s="48">
        <f t="shared" si="5"/>
        <v>0.1184948163932701</v>
      </c>
      <c r="H117" s="48">
        <f t="shared" si="5"/>
        <v>0.11152453307601892</v>
      </c>
      <c r="I117" s="48">
        <f t="shared" si="5"/>
        <v>0.10532872568290676</v>
      </c>
      <c r="J117" s="48">
        <f t="shared" si="6"/>
        <v>0.14523452023452024</v>
      </c>
      <c r="K117" s="48">
        <f t="shared" si="6"/>
        <v>0.13555221888555222</v>
      </c>
      <c r="L117" s="48">
        <f t="shared" si="6"/>
        <v>0.13203138203138201</v>
      </c>
      <c r="M117" s="48">
        <f t="shared" si="6"/>
        <v>0.12708020520520519</v>
      </c>
      <c r="N117" s="48">
        <f t="shared" si="6"/>
        <v>0.11960489901666371</v>
      </c>
      <c r="O117" s="48">
        <f t="shared" si="6"/>
        <v>0.11296018240462684</v>
      </c>
      <c r="P117" s="49"/>
      <c r="Q117" s="49"/>
    </row>
    <row r="118" spans="1:17">
      <c r="A118" s="45">
        <v>16</v>
      </c>
      <c r="B118" s="46">
        <v>0.93240000000000001</v>
      </c>
      <c r="C118" s="47">
        <v>0.94499999999999995</v>
      </c>
      <c r="D118" s="48">
        <f t="shared" si="5"/>
        <v>0.13290997914013786</v>
      </c>
      <c r="E118" s="48">
        <f t="shared" si="5"/>
        <v>0.12404931386412867</v>
      </c>
      <c r="F118" s="48">
        <f t="shared" si="5"/>
        <v>0.12082725376376169</v>
      </c>
      <c r="G118" s="48">
        <f t="shared" si="5"/>
        <v>0.11629623174762062</v>
      </c>
      <c r="H118" s="48">
        <f t="shared" si="5"/>
        <v>0.10945527693893707</v>
      </c>
      <c r="I118" s="48">
        <f t="shared" si="5"/>
        <v>0.10337442822010723</v>
      </c>
      <c r="J118" s="48">
        <f t="shared" si="6"/>
        <v>0.1421607737745304</v>
      </c>
      <c r="K118" s="48">
        <f t="shared" si="6"/>
        <v>0.13268338885622835</v>
      </c>
      <c r="L118" s="48">
        <f t="shared" si="6"/>
        <v>0.1292370670677549</v>
      </c>
      <c r="M118" s="48">
        <f t="shared" si="6"/>
        <v>0.12439067705271409</v>
      </c>
      <c r="N118" s="48">
        <f t="shared" si="6"/>
        <v>0.11707357840255445</v>
      </c>
      <c r="O118" s="48">
        <f t="shared" si="6"/>
        <v>0.11056949071352364</v>
      </c>
      <c r="P118" s="49"/>
      <c r="Q118" s="49"/>
    </row>
    <row r="119" spans="1:17">
      <c r="A119" s="45">
        <v>17</v>
      </c>
      <c r="B119" s="46">
        <v>0.94750000000000001</v>
      </c>
      <c r="C119" s="47">
        <v>0.96499999999999997</v>
      </c>
      <c r="D119" s="48">
        <f t="shared" si="5"/>
        <v>0.13079183593695468</v>
      </c>
      <c r="E119" s="48">
        <f t="shared" si="5"/>
        <v>0.12207238020782435</v>
      </c>
      <c r="F119" s="48">
        <f t="shared" si="5"/>
        <v>0.11890166903359514</v>
      </c>
      <c r="G119" s="48">
        <f t="shared" si="5"/>
        <v>0.11444285644483532</v>
      </c>
      <c r="H119" s="48">
        <f t="shared" si="5"/>
        <v>0.10771092371278619</v>
      </c>
      <c r="I119" s="48">
        <f t="shared" si="5"/>
        <v>0.10172698350652029</v>
      </c>
      <c r="J119" s="48">
        <f t="shared" si="6"/>
        <v>0.13921443649422924</v>
      </c>
      <c r="K119" s="48">
        <f t="shared" si="6"/>
        <v>0.12993347406128061</v>
      </c>
      <c r="L119" s="48">
        <f t="shared" si="6"/>
        <v>0.1265585786311175</v>
      </c>
      <c r="M119" s="48">
        <f t="shared" si="6"/>
        <v>0.12181263193245058</v>
      </c>
      <c r="N119" s="48">
        <f t="shared" si="6"/>
        <v>0.11464718299524761</v>
      </c>
      <c r="O119" s="48">
        <f t="shared" si="6"/>
        <v>0.10827789505106718</v>
      </c>
      <c r="P119" s="49"/>
      <c r="Q119" s="49"/>
    </row>
    <row r="120" spans="1:17">
      <c r="A120" s="45">
        <v>18</v>
      </c>
      <c r="B120" s="46">
        <v>0.96150000000000002</v>
      </c>
      <c r="C120" s="47">
        <v>0.98209999999999997</v>
      </c>
      <c r="D120" s="48">
        <f t="shared" ref="D120:I129" si="7">$B$109/$B120/D$109</f>
        <v>0.12888743062950031</v>
      </c>
      <c r="E120" s="48">
        <f t="shared" si="7"/>
        <v>0.12029493525420028</v>
      </c>
      <c r="F120" s="48">
        <f t="shared" si="7"/>
        <v>0.11717039148136391</v>
      </c>
      <c r="G120" s="48">
        <f t="shared" si="7"/>
        <v>0.11277650180081276</v>
      </c>
      <c r="H120" s="48">
        <f t="shared" si="7"/>
        <v>0.10614258993017672</v>
      </c>
      <c r="I120" s="48">
        <f t="shared" si="7"/>
        <v>0.10024577937850024</v>
      </c>
      <c r="J120" s="48">
        <f t="shared" ref="J120:O129" si="8">$C$109/$C120/J$109</f>
        <v>0.13679048082367501</v>
      </c>
      <c r="K120" s="48">
        <f t="shared" si="8"/>
        <v>0.12767111543543</v>
      </c>
      <c r="L120" s="48">
        <f t="shared" si="8"/>
        <v>0.12435498256697726</v>
      </c>
      <c r="M120" s="48">
        <f t="shared" si="8"/>
        <v>0.11969167072071561</v>
      </c>
      <c r="N120" s="48">
        <f t="shared" si="8"/>
        <v>0.11265098420773234</v>
      </c>
      <c r="O120" s="48">
        <f t="shared" si="8"/>
        <v>0.10639259619619165</v>
      </c>
      <c r="P120" s="49"/>
      <c r="Q120" s="49"/>
    </row>
    <row r="121" spans="1:17">
      <c r="A121" s="45">
        <v>19</v>
      </c>
      <c r="B121" s="46">
        <v>0.97550000000000003</v>
      </c>
      <c r="C121" s="47">
        <v>0.99360000000000004</v>
      </c>
      <c r="D121" s="48">
        <f t="shared" si="7"/>
        <v>0.12703768790391035</v>
      </c>
      <c r="E121" s="48">
        <f t="shared" si="7"/>
        <v>0.11856850871031632</v>
      </c>
      <c r="F121" s="48">
        <f t="shared" si="7"/>
        <v>0.11548880718537304</v>
      </c>
      <c r="G121" s="48">
        <f t="shared" si="7"/>
        <v>0.11115797691592155</v>
      </c>
      <c r="H121" s="48">
        <f t="shared" si="7"/>
        <v>0.10461927239145558</v>
      </c>
      <c r="I121" s="48">
        <f t="shared" si="7"/>
        <v>9.8807090591930269E-2</v>
      </c>
      <c r="J121" s="48">
        <f t="shared" si="8"/>
        <v>0.13520725766599356</v>
      </c>
      <c r="K121" s="48">
        <f t="shared" si="8"/>
        <v>0.12619344048826067</v>
      </c>
      <c r="L121" s="48">
        <f t="shared" si="8"/>
        <v>0.12291568878726687</v>
      </c>
      <c r="M121" s="48">
        <f t="shared" si="8"/>
        <v>0.11830635045774436</v>
      </c>
      <c r="N121" s="48">
        <f t="shared" si="8"/>
        <v>0.1113471533719947</v>
      </c>
      <c r="O121" s="48">
        <f t="shared" si="8"/>
        <v>0.10516120040688388</v>
      </c>
      <c r="P121" s="49"/>
      <c r="Q121" s="49"/>
    </row>
    <row r="122" spans="1:17">
      <c r="A122" s="45">
        <v>20</v>
      </c>
      <c r="B122" s="46">
        <v>0.98750000000000004</v>
      </c>
      <c r="C122" s="47">
        <v>0.99929999999999997</v>
      </c>
      <c r="D122" s="48">
        <f t="shared" si="7"/>
        <v>0.125493938785078</v>
      </c>
      <c r="E122" s="48">
        <f t="shared" si="7"/>
        <v>0.11712767619940613</v>
      </c>
      <c r="F122" s="48">
        <f t="shared" si="7"/>
        <v>0.11408539889552545</v>
      </c>
      <c r="G122" s="48">
        <f t="shared" si="7"/>
        <v>0.10980719643694324</v>
      </c>
      <c r="H122" s="48">
        <f t="shared" si="7"/>
        <v>0.1033479495877113</v>
      </c>
      <c r="I122" s="48">
        <f t="shared" si="7"/>
        <v>9.7606396832838449E-2</v>
      </c>
      <c r="J122" s="48">
        <f t="shared" si="8"/>
        <v>0.13443603644244093</v>
      </c>
      <c r="K122" s="48">
        <f t="shared" si="8"/>
        <v>0.12547363401294487</v>
      </c>
      <c r="L122" s="48">
        <f t="shared" si="8"/>
        <v>0.12221457858403721</v>
      </c>
      <c r="M122" s="48">
        <f t="shared" si="8"/>
        <v>0.11763153188713581</v>
      </c>
      <c r="N122" s="48">
        <f t="shared" si="8"/>
        <v>0.11071203001142195</v>
      </c>
      <c r="O122" s="48">
        <f t="shared" si="8"/>
        <v>0.10456136167745406</v>
      </c>
      <c r="P122" s="49"/>
      <c r="Q122" s="49"/>
    </row>
    <row r="123" spans="1:17">
      <c r="A123" s="45">
        <v>21</v>
      </c>
      <c r="B123" s="46">
        <v>0.99550000000000005</v>
      </c>
      <c r="C123" s="47">
        <v>1</v>
      </c>
      <c r="D123" s="48">
        <f t="shared" si="7"/>
        <v>0.12448544907108443</v>
      </c>
      <c r="E123" s="48">
        <f t="shared" si="7"/>
        <v>0.11618641913301213</v>
      </c>
      <c r="F123" s="48">
        <f t="shared" si="7"/>
        <v>0.1131685900646222</v>
      </c>
      <c r="G123" s="48">
        <f t="shared" si="7"/>
        <v>0.10892476793719887</v>
      </c>
      <c r="H123" s="48">
        <f t="shared" si="7"/>
        <v>0.1025174286467754</v>
      </c>
      <c r="I123" s="48">
        <f t="shared" si="7"/>
        <v>9.6822015944176762E-2</v>
      </c>
      <c r="J123" s="48">
        <f t="shared" si="8"/>
        <v>0.13434193121693122</v>
      </c>
      <c r="K123" s="48">
        <f t="shared" si="8"/>
        <v>0.1253858024691358</v>
      </c>
      <c r="L123" s="48">
        <f t="shared" si="8"/>
        <v>0.12212902837902836</v>
      </c>
      <c r="M123" s="48">
        <f t="shared" si="8"/>
        <v>0.1175491898148148</v>
      </c>
      <c r="N123" s="48">
        <f t="shared" si="8"/>
        <v>0.11063453159041393</v>
      </c>
      <c r="O123" s="48">
        <f t="shared" si="8"/>
        <v>0.10448816872427982</v>
      </c>
      <c r="P123" s="49"/>
      <c r="Q123" s="49"/>
    </row>
    <row r="124" spans="1:17">
      <c r="A124" s="45">
        <v>22</v>
      </c>
      <c r="B124" s="46">
        <v>0.99950000000000006</v>
      </c>
      <c r="C124" s="47">
        <v>1</v>
      </c>
      <c r="D124" s="48">
        <f t="shared" si="7"/>
        <v>0.12398725817935422</v>
      </c>
      <c r="E124" s="48">
        <f t="shared" si="7"/>
        <v>0.11572144096739727</v>
      </c>
      <c r="F124" s="48">
        <f t="shared" si="7"/>
        <v>0.11271568925395838</v>
      </c>
      <c r="G124" s="48">
        <f t="shared" si="7"/>
        <v>0.10848885090693493</v>
      </c>
      <c r="H124" s="48">
        <f t="shared" si="7"/>
        <v>0.10210715379476229</v>
      </c>
      <c r="I124" s="48">
        <f t="shared" si="7"/>
        <v>9.6434534139497721E-2</v>
      </c>
      <c r="J124" s="48">
        <f t="shared" si="8"/>
        <v>0.13434193121693122</v>
      </c>
      <c r="K124" s="48">
        <f t="shared" si="8"/>
        <v>0.1253858024691358</v>
      </c>
      <c r="L124" s="48">
        <f t="shared" si="8"/>
        <v>0.12212902837902836</v>
      </c>
      <c r="M124" s="48">
        <f t="shared" si="8"/>
        <v>0.1175491898148148</v>
      </c>
      <c r="N124" s="48">
        <f t="shared" si="8"/>
        <v>0.11063453159041393</v>
      </c>
      <c r="O124" s="48">
        <f t="shared" si="8"/>
        <v>0.10448816872427982</v>
      </c>
      <c r="P124" s="49"/>
      <c r="Q124" s="49"/>
    </row>
    <row r="125" spans="1:17">
      <c r="A125" s="45">
        <v>23</v>
      </c>
      <c r="B125" s="46">
        <v>1</v>
      </c>
      <c r="C125" s="47">
        <v>1</v>
      </c>
      <c r="D125" s="48">
        <f t="shared" si="7"/>
        <v>0.12392526455026455</v>
      </c>
      <c r="E125" s="48">
        <f t="shared" si="7"/>
        <v>0.11566358024691357</v>
      </c>
      <c r="F125" s="48">
        <f t="shared" si="7"/>
        <v>0.1126593314093314</v>
      </c>
      <c r="G125" s="48">
        <f t="shared" si="7"/>
        <v>0.10843460648148147</v>
      </c>
      <c r="H125" s="48">
        <f t="shared" si="7"/>
        <v>0.10205610021786492</v>
      </c>
      <c r="I125" s="48">
        <f t="shared" si="7"/>
        <v>9.6386316872427977E-2</v>
      </c>
      <c r="J125" s="48">
        <f t="shared" si="8"/>
        <v>0.13434193121693122</v>
      </c>
      <c r="K125" s="48">
        <f t="shared" si="8"/>
        <v>0.1253858024691358</v>
      </c>
      <c r="L125" s="48">
        <f t="shared" si="8"/>
        <v>0.12212902837902836</v>
      </c>
      <c r="M125" s="48">
        <f t="shared" si="8"/>
        <v>0.1175491898148148</v>
      </c>
      <c r="N125" s="48">
        <f t="shared" si="8"/>
        <v>0.11063453159041393</v>
      </c>
      <c r="O125" s="48">
        <f t="shared" si="8"/>
        <v>0.10448816872427982</v>
      </c>
      <c r="P125" s="49"/>
      <c r="Q125" s="49"/>
    </row>
    <row r="126" spans="1:17">
      <c r="A126" s="45">
        <v>24</v>
      </c>
      <c r="B126" s="46">
        <v>1</v>
      </c>
      <c r="C126" s="47">
        <v>1</v>
      </c>
      <c r="D126" s="48">
        <f t="shared" si="7"/>
        <v>0.12392526455026455</v>
      </c>
      <c r="E126" s="48">
        <f t="shared" si="7"/>
        <v>0.11566358024691357</v>
      </c>
      <c r="F126" s="48">
        <f t="shared" si="7"/>
        <v>0.1126593314093314</v>
      </c>
      <c r="G126" s="48">
        <f t="shared" si="7"/>
        <v>0.10843460648148147</v>
      </c>
      <c r="H126" s="48">
        <f t="shared" si="7"/>
        <v>0.10205610021786492</v>
      </c>
      <c r="I126" s="48">
        <f t="shared" si="7"/>
        <v>9.6386316872427977E-2</v>
      </c>
      <c r="J126" s="48">
        <f t="shared" si="8"/>
        <v>0.13434193121693122</v>
      </c>
      <c r="K126" s="48">
        <f t="shared" si="8"/>
        <v>0.1253858024691358</v>
      </c>
      <c r="L126" s="48">
        <f t="shared" si="8"/>
        <v>0.12212902837902836</v>
      </c>
      <c r="M126" s="48">
        <f t="shared" si="8"/>
        <v>0.1175491898148148</v>
      </c>
      <c r="N126" s="48">
        <f t="shared" si="8"/>
        <v>0.11063453159041393</v>
      </c>
      <c r="O126" s="48">
        <f t="shared" si="8"/>
        <v>0.10448816872427982</v>
      </c>
      <c r="P126" s="49"/>
      <c r="Q126" s="49"/>
    </row>
    <row r="127" spans="1:17">
      <c r="A127" s="45">
        <v>25</v>
      </c>
      <c r="B127" s="46">
        <v>1</v>
      </c>
      <c r="C127" s="47">
        <v>1</v>
      </c>
      <c r="D127" s="48">
        <f t="shared" si="7"/>
        <v>0.12392526455026455</v>
      </c>
      <c r="E127" s="48">
        <f t="shared" si="7"/>
        <v>0.11566358024691357</v>
      </c>
      <c r="F127" s="48">
        <f t="shared" si="7"/>
        <v>0.1126593314093314</v>
      </c>
      <c r="G127" s="48">
        <f t="shared" si="7"/>
        <v>0.10843460648148147</v>
      </c>
      <c r="H127" s="48">
        <f t="shared" si="7"/>
        <v>0.10205610021786492</v>
      </c>
      <c r="I127" s="48">
        <f t="shared" si="7"/>
        <v>9.6386316872427977E-2</v>
      </c>
      <c r="J127" s="48">
        <f t="shared" si="8"/>
        <v>0.13434193121693122</v>
      </c>
      <c r="K127" s="48">
        <f t="shared" si="8"/>
        <v>0.1253858024691358</v>
      </c>
      <c r="L127" s="48">
        <f t="shared" si="8"/>
        <v>0.12212902837902836</v>
      </c>
      <c r="M127" s="48">
        <f t="shared" si="8"/>
        <v>0.1175491898148148</v>
      </c>
      <c r="N127" s="48">
        <f t="shared" si="8"/>
        <v>0.11063453159041393</v>
      </c>
      <c r="O127" s="48">
        <f t="shared" si="8"/>
        <v>0.10448816872427982</v>
      </c>
      <c r="P127" s="49"/>
      <c r="Q127" s="49"/>
    </row>
    <row r="128" spans="1:17">
      <c r="A128" s="45">
        <v>26</v>
      </c>
      <c r="B128" s="46">
        <v>1</v>
      </c>
      <c r="C128" s="47">
        <v>1</v>
      </c>
      <c r="D128" s="48">
        <f t="shared" si="7"/>
        <v>0.12392526455026455</v>
      </c>
      <c r="E128" s="48">
        <f t="shared" si="7"/>
        <v>0.11566358024691357</v>
      </c>
      <c r="F128" s="48">
        <f t="shared" si="7"/>
        <v>0.1126593314093314</v>
      </c>
      <c r="G128" s="48">
        <f t="shared" si="7"/>
        <v>0.10843460648148147</v>
      </c>
      <c r="H128" s="48">
        <f t="shared" si="7"/>
        <v>0.10205610021786492</v>
      </c>
      <c r="I128" s="48">
        <f t="shared" si="7"/>
        <v>9.6386316872427977E-2</v>
      </c>
      <c r="J128" s="48">
        <f t="shared" si="8"/>
        <v>0.13434193121693122</v>
      </c>
      <c r="K128" s="48">
        <f t="shared" si="8"/>
        <v>0.1253858024691358</v>
      </c>
      <c r="L128" s="48">
        <f t="shared" si="8"/>
        <v>0.12212902837902836</v>
      </c>
      <c r="M128" s="48">
        <f t="shared" si="8"/>
        <v>0.1175491898148148</v>
      </c>
      <c r="N128" s="48">
        <f t="shared" si="8"/>
        <v>0.11063453159041393</v>
      </c>
      <c r="O128" s="48">
        <f t="shared" si="8"/>
        <v>0.10448816872427982</v>
      </c>
      <c r="P128" s="49"/>
      <c r="Q128" s="49"/>
    </row>
    <row r="129" spans="1:17">
      <c r="A129" s="45">
        <v>27</v>
      </c>
      <c r="B129" s="46">
        <v>1</v>
      </c>
      <c r="C129" s="47">
        <v>1</v>
      </c>
      <c r="D129" s="48">
        <f t="shared" si="7"/>
        <v>0.12392526455026455</v>
      </c>
      <c r="E129" s="48">
        <f t="shared" si="7"/>
        <v>0.11566358024691357</v>
      </c>
      <c r="F129" s="48">
        <f t="shared" si="7"/>
        <v>0.1126593314093314</v>
      </c>
      <c r="G129" s="48">
        <f t="shared" si="7"/>
        <v>0.10843460648148147</v>
      </c>
      <c r="H129" s="48">
        <f t="shared" si="7"/>
        <v>0.10205610021786492</v>
      </c>
      <c r="I129" s="48">
        <f t="shared" si="7"/>
        <v>9.6386316872427977E-2</v>
      </c>
      <c r="J129" s="48">
        <f t="shared" si="8"/>
        <v>0.13434193121693122</v>
      </c>
      <c r="K129" s="48">
        <f t="shared" si="8"/>
        <v>0.1253858024691358</v>
      </c>
      <c r="L129" s="48">
        <f t="shared" si="8"/>
        <v>0.12212902837902836</v>
      </c>
      <c r="M129" s="48">
        <f t="shared" si="8"/>
        <v>0.1175491898148148</v>
      </c>
      <c r="N129" s="48">
        <f t="shared" si="8"/>
        <v>0.11063453159041393</v>
      </c>
      <c r="O129" s="48">
        <f t="shared" si="8"/>
        <v>0.10448816872427982</v>
      </c>
      <c r="P129" s="49"/>
      <c r="Q129" s="49"/>
    </row>
    <row r="130" spans="1:17">
      <c r="A130" s="45">
        <v>28</v>
      </c>
      <c r="B130" s="46">
        <v>1</v>
      </c>
      <c r="C130" s="47">
        <v>1</v>
      </c>
      <c r="D130" s="48">
        <f t="shared" ref="D130:I139" si="9">$B$109/$B130/D$109</f>
        <v>0.12392526455026455</v>
      </c>
      <c r="E130" s="48">
        <f t="shared" si="9"/>
        <v>0.11566358024691357</v>
      </c>
      <c r="F130" s="48">
        <f t="shared" si="9"/>
        <v>0.1126593314093314</v>
      </c>
      <c r="G130" s="48">
        <f t="shared" si="9"/>
        <v>0.10843460648148147</v>
      </c>
      <c r="H130" s="48">
        <f t="shared" si="9"/>
        <v>0.10205610021786492</v>
      </c>
      <c r="I130" s="48">
        <f t="shared" si="9"/>
        <v>9.6386316872427977E-2</v>
      </c>
      <c r="J130" s="48">
        <f t="shared" ref="J130:O139" si="10">$C$109/$C130/J$109</f>
        <v>0.13434193121693122</v>
      </c>
      <c r="K130" s="48">
        <f t="shared" si="10"/>
        <v>0.1253858024691358</v>
      </c>
      <c r="L130" s="48">
        <f t="shared" si="10"/>
        <v>0.12212902837902836</v>
      </c>
      <c r="M130" s="48">
        <f t="shared" si="10"/>
        <v>0.1175491898148148</v>
      </c>
      <c r="N130" s="48">
        <f t="shared" si="10"/>
        <v>0.11063453159041393</v>
      </c>
      <c r="O130" s="48">
        <f t="shared" si="10"/>
        <v>0.10448816872427982</v>
      </c>
      <c r="P130" s="49"/>
      <c r="Q130" s="49"/>
    </row>
    <row r="131" spans="1:17">
      <c r="A131" s="45">
        <v>29</v>
      </c>
      <c r="B131" s="46">
        <v>1</v>
      </c>
      <c r="C131" s="47">
        <v>1</v>
      </c>
      <c r="D131" s="48">
        <f t="shared" si="9"/>
        <v>0.12392526455026455</v>
      </c>
      <c r="E131" s="48">
        <f t="shared" si="9"/>
        <v>0.11566358024691357</v>
      </c>
      <c r="F131" s="48">
        <f t="shared" si="9"/>
        <v>0.1126593314093314</v>
      </c>
      <c r="G131" s="48">
        <f t="shared" si="9"/>
        <v>0.10843460648148147</v>
      </c>
      <c r="H131" s="48">
        <f t="shared" si="9"/>
        <v>0.10205610021786492</v>
      </c>
      <c r="I131" s="48">
        <f t="shared" si="9"/>
        <v>9.6386316872427977E-2</v>
      </c>
      <c r="J131" s="48">
        <f t="shared" si="10"/>
        <v>0.13434193121693122</v>
      </c>
      <c r="K131" s="48">
        <f t="shared" si="10"/>
        <v>0.1253858024691358</v>
      </c>
      <c r="L131" s="48">
        <f t="shared" si="10"/>
        <v>0.12212902837902836</v>
      </c>
      <c r="M131" s="48">
        <f t="shared" si="10"/>
        <v>0.1175491898148148</v>
      </c>
      <c r="N131" s="48">
        <f t="shared" si="10"/>
        <v>0.11063453159041393</v>
      </c>
      <c r="O131" s="48">
        <f t="shared" si="10"/>
        <v>0.10448816872427982</v>
      </c>
      <c r="P131" s="49"/>
      <c r="Q131" s="49"/>
    </row>
    <row r="132" spans="1:17">
      <c r="A132" s="45">
        <v>30</v>
      </c>
      <c r="B132" s="46">
        <v>1</v>
      </c>
      <c r="C132" s="47">
        <v>0.99960000000000004</v>
      </c>
      <c r="D132" s="48">
        <f t="shared" si="9"/>
        <v>0.12392526455026455</v>
      </c>
      <c r="E132" s="48">
        <f t="shared" si="9"/>
        <v>0.11566358024691357</v>
      </c>
      <c r="F132" s="48">
        <f t="shared" si="9"/>
        <v>0.1126593314093314</v>
      </c>
      <c r="G132" s="48">
        <f t="shared" si="9"/>
        <v>0.10843460648148147</v>
      </c>
      <c r="H132" s="48">
        <f t="shared" si="9"/>
        <v>0.10205610021786492</v>
      </c>
      <c r="I132" s="48">
        <f t="shared" si="9"/>
        <v>9.6386316872427977E-2</v>
      </c>
      <c r="J132" s="48">
        <f t="shared" si="10"/>
        <v>0.13439568949272832</v>
      </c>
      <c r="K132" s="48">
        <f t="shared" si="10"/>
        <v>0.12543597685987976</v>
      </c>
      <c r="L132" s="48">
        <f t="shared" si="10"/>
        <v>0.12217789953884391</v>
      </c>
      <c r="M132" s="48">
        <f t="shared" si="10"/>
        <v>0.11759622830613725</v>
      </c>
      <c r="N132" s="48">
        <f t="shared" si="10"/>
        <v>0.11067880311165861</v>
      </c>
      <c r="O132" s="48">
        <f t="shared" si="10"/>
        <v>0.10452998071656645</v>
      </c>
      <c r="P132" s="49"/>
      <c r="Q132" s="49"/>
    </row>
    <row r="133" spans="1:17">
      <c r="A133" s="45">
        <v>31</v>
      </c>
      <c r="B133" s="46">
        <v>1</v>
      </c>
      <c r="C133" s="47">
        <v>0.99829999999999997</v>
      </c>
      <c r="D133" s="48">
        <f t="shared" si="9"/>
        <v>0.12392526455026455</v>
      </c>
      <c r="E133" s="48">
        <f t="shared" si="9"/>
        <v>0.11566358024691357</v>
      </c>
      <c r="F133" s="48">
        <f t="shared" si="9"/>
        <v>0.1126593314093314</v>
      </c>
      <c r="G133" s="48">
        <f t="shared" si="9"/>
        <v>0.10843460648148147</v>
      </c>
      <c r="H133" s="48">
        <f t="shared" si="9"/>
        <v>0.10205610021786492</v>
      </c>
      <c r="I133" s="48">
        <f t="shared" si="9"/>
        <v>9.6386316872427977E-2</v>
      </c>
      <c r="J133" s="48">
        <f t="shared" si="10"/>
        <v>0.13457070140932709</v>
      </c>
      <c r="K133" s="48">
        <f t="shared" si="10"/>
        <v>0.12559932131537194</v>
      </c>
      <c r="L133" s="48">
        <f t="shared" si="10"/>
        <v>0.12233700128120643</v>
      </c>
      <c r="M133" s="48">
        <f t="shared" si="10"/>
        <v>0.11774936373316118</v>
      </c>
      <c r="N133" s="48">
        <f t="shared" si="10"/>
        <v>0.11082293057238701</v>
      </c>
      <c r="O133" s="48">
        <f t="shared" si="10"/>
        <v>0.10466610109614327</v>
      </c>
      <c r="P133" s="49"/>
      <c r="Q133" s="49"/>
    </row>
    <row r="134" spans="1:17">
      <c r="A134" s="45">
        <v>32</v>
      </c>
      <c r="B134" s="46">
        <v>1</v>
      </c>
      <c r="C134" s="47">
        <v>0.99619999999999997</v>
      </c>
      <c r="D134" s="48">
        <f t="shared" si="9"/>
        <v>0.12392526455026455</v>
      </c>
      <c r="E134" s="48">
        <f t="shared" si="9"/>
        <v>0.11566358024691357</v>
      </c>
      <c r="F134" s="48">
        <f t="shared" si="9"/>
        <v>0.1126593314093314</v>
      </c>
      <c r="G134" s="48">
        <f t="shared" si="9"/>
        <v>0.10843460648148147</v>
      </c>
      <c r="H134" s="48">
        <f t="shared" si="9"/>
        <v>0.10205610021786492</v>
      </c>
      <c r="I134" s="48">
        <f t="shared" si="9"/>
        <v>9.6386316872427977E-2</v>
      </c>
      <c r="J134" s="48">
        <f t="shared" si="10"/>
        <v>0.13485437785277174</v>
      </c>
      <c r="K134" s="48">
        <f t="shared" si="10"/>
        <v>0.12586408599592028</v>
      </c>
      <c r="L134" s="48">
        <f t="shared" si="10"/>
        <v>0.12259488895706522</v>
      </c>
      <c r="M134" s="48">
        <f t="shared" si="10"/>
        <v>0.11799758062117527</v>
      </c>
      <c r="N134" s="48">
        <f t="shared" si="10"/>
        <v>0.1110565464669885</v>
      </c>
      <c r="O134" s="48">
        <f t="shared" si="10"/>
        <v>0.10488673832993357</v>
      </c>
      <c r="P134" s="49"/>
      <c r="Q134" s="49"/>
    </row>
    <row r="135" spans="1:17">
      <c r="A135" s="45">
        <v>33</v>
      </c>
      <c r="B135" s="46">
        <v>1</v>
      </c>
      <c r="C135" s="47">
        <v>0.99329999999999996</v>
      </c>
      <c r="D135" s="48">
        <f t="shared" si="9"/>
        <v>0.12392526455026455</v>
      </c>
      <c r="E135" s="48">
        <f t="shared" si="9"/>
        <v>0.11566358024691357</v>
      </c>
      <c r="F135" s="48">
        <f t="shared" si="9"/>
        <v>0.1126593314093314</v>
      </c>
      <c r="G135" s="48">
        <f t="shared" si="9"/>
        <v>0.10843460648148147</v>
      </c>
      <c r="H135" s="48">
        <f t="shared" si="9"/>
        <v>0.10205610021786492</v>
      </c>
      <c r="I135" s="48">
        <f t="shared" si="9"/>
        <v>9.6386316872427977E-2</v>
      </c>
      <c r="J135" s="48">
        <f t="shared" si="10"/>
        <v>0.13524809344299932</v>
      </c>
      <c r="K135" s="48">
        <f t="shared" si="10"/>
        <v>0.12623155388013269</v>
      </c>
      <c r="L135" s="48">
        <f t="shared" si="10"/>
        <v>0.12295281222090845</v>
      </c>
      <c r="M135" s="48">
        <f t="shared" si="10"/>
        <v>0.11834208176262438</v>
      </c>
      <c r="N135" s="48">
        <f t="shared" si="10"/>
        <v>0.1113807828354112</v>
      </c>
      <c r="O135" s="48">
        <f t="shared" si="10"/>
        <v>0.10519296156677724</v>
      </c>
      <c r="P135" s="49"/>
      <c r="Q135" s="49"/>
    </row>
    <row r="136" spans="1:17">
      <c r="A136" s="45">
        <v>34</v>
      </c>
      <c r="B136" s="46">
        <v>1</v>
      </c>
      <c r="C136" s="47">
        <v>0.98950000000000005</v>
      </c>
      <c r="D136" s="48">
        <f t="shared" si="9"/>
        <v>0.12392526455026455</v>
      </c>
      <c r="E136" s="48">
        <f t="shared" si="9"/>
        <v>0.11566358024691357</v>
      </c>
      <c r="F136" s="48">
        <f t="shared" si="9"/>
        <v>0.1126593314093314</v>
      </c>
      <c r="G136" s="48">
        <f t="shared" si="9"/>
        <v>0.10843460648148147</v>
      </c>
      <c r="H136" s="48">
        <f t="shared" si="9"/>
        <v>0.10205610021786492</v>
      </c>
      <c r="I136" s="48">
        <f t="shared" si="9"/>
        <v>9.6386316872427977E-2</v>
      </c>
      <c r="J136" s="48">
        <f t="shared" si="10"/>
        <v>0.13576748986046611</v>
      </c>
      <c r="K136" s="48">
        <f t="shared" si="10"/>
        <v>0.12671632386976836</v>
      </c>
      <c r="L136" s="48">
        <f t="shared" si="10"/>
        <v>0.12342499078224189</v>
      </c>
      <c r="M136" s="48">
        <f t="shared" si="10"/>
        <v>0.11879655362790782</v>
      </c>
      <c r="N136" s="48">
        <f t="shared" si="10"/>
        <v>0.11180852106156031</v>
      </c>
      <c r="O136" s="48">
        <f t="shared" si="10"/>
        <v>0.10559693655814029</v>
      </c>
      <c r="P136" s="49"/>
      <c r="Q136" s="49"/>
    </row>
    <row r="137" spans="1:17">
      <c r="A137" s="45">
        <v>35</v>
      </c>
      <c r="B137" s="46">
        <v>1</v>
      </c>
      <c r="C137" s="47">
        <v>0.9849</v>
      </c>
      <c r="D137" s="48">
        <f t="shared" si="9"/>
        <v>0.12392526455026455</v>
      </c>
      <c r="E137" s="48">
        <f t="shared" si="9"/>
        <v>0.11566358024691357</v>
      </c>
      <c r="F137" s="48">
        <f t="shared" si="9"/>
        <v>0.1126593314093314</v>
      </c>
      <c r="G137" s="48">
        <f t="shared" si="9"/>
        <v>0.10843460648148147</v>
      </c>
      <c r="H137" s="48">
        <f t="shared" si="9"/>
        <v>0.10205610021786492</v>
      </c>
      <c r="I137" s="48">
        <f t="shared" si="9"/>
        <v>9.6386316872427977E-2</v>
      </c>
      <c r="J137" s="48">
        <f t="shared" si="10"/>
        <v>0.13640159530605261</v>
      </c>
      <c r="K137" s="48">
        <f t="shared" si="10"/>
        <v>0.12730815561898243</v>
      </c>
      <c r="L137" s="48">
        <f t="shared" si="10"/>
        <v>0.12400145027822965</v>
      </c>
      <c r="M137" s="48">
        <f t="shared" si="10"/>
        <v>0.11935139589279603</v>
      </c>
      <c r="N137" s="48">
        <f t="shared" si="10"/>
        <v>0.11233072554616097</v>
      </c>
      <c r="O137" s="48">
        <f t="shared" si="10"/>
        <v>0.10609012968248537</v>
      </c>
      <c r="P137" s="49"/>
      <c r="Q137" s="49"/>
    </row>
    <row r="138" spans="1:17">
      <c r="A138" s="45">
        <v>36</v>
      </c>
      <c r="B138" s="46">
        <v>0.999</v>
      </c>
      <c r="C138" s="47">
        <v>0.97950000000000004</v>
      </c>
      <c r="D138" s="48">
        <f t="shared" si="9"/>
        <v>0.12404931386412867</v>
      </c>
      <c r="E138" s="48">
        <f t="shared" si="9"/>
        <v>0.11577935960652008</v>
      </c>
      <c r="F138" s="48">
        <f t="shared" si="9"/>
        <v>0.11277210351284424</v>
      </c>
      <c r="G138" s="48">
        <f t="shared" si="9"/>
        <v>0.10854314963111257</v>
      </c>
      <c r="H138" s="48">
        <f t="shared" si="9"/>
        <v>0.10215825847634125</v>
      </c>
      <c r="I138" s="48">
        <f t="shared" si="9"/>
        <v>9.6482799672100064E-2</v>
      </c>
      <c r="J138" s="48">
        <f t="shared" si="10"/>
        <v>0.13715357959870464</v>
      </c>
      <c r="K138" s="48">
        <f t="shared" si="10"/>
        <v>0.12801000762545767</v>
      </c>
      <c r="L138" s="48">
        <f t="shared" si="10"/>
        <v>0.12468507236245877</v>
      </c>
      <c r="M138" s="48">
        <f t="shared" si="10"/>
        <v>0.12000938214886656</v>
      </c>
      <c r="N138" s="48">
        <f t="shared" si="10"/>
        <v>0.112950006728345</v>
      </c>
      <c r="O138" s="48">
        <f t="shared" si="10"/>
        <v>0.10667500635454805</v>
      </c>
      <c r="P138" s="49"/>
      <c r="Q138" s="49"/>
    </row>
    <row r="139" spans="1:17">
      <c r="A139" s="45">
        <v>37</v>
      </c>
      <c r="B139" s="46">
        <v>0.996</v>
      </c>
      <c r="C139" s="47">
        <v>0.97319999999999995</v>
      </c>
      <c r="D139" s="48">
        <f t="shared" si="9"/>
        <v>0.12442295637576763</v>
      </c>
      <c r="E139" s="48">
        <f t="shared" si="9"/>
        <v>0.11612809261738311</v>
      </c>
      <c r="F139" s="48">
        <f t="shared" si="9"/>
        <v>0.1131117785234251</v>
      </c>
      <c r="G139" s="48">
        <f t="shared" si="9"/>
        <v>0.10887008682879666</v>
      </c>
      <c r="H139" s="48">
        <f t="shared" si="9"/>
        <v>0.10246596407416157</v>
      </c>
      <c r="I139" s="48">
        <f t="shared" si="9"/>
        <v>9.6773410514485916E-2</v>
      </c>
      <c r="J139" s="48">
        <f t="shared" si="10"/>
        <v>0.13804144185874562</v>
      </c>
      <c r="K139" s="48">
        <f t="shared" si="10"/>
        <v>0.12883867906816257</v>
      </c>
      <c r="L139" s="48">
        <f t="shared" si="10"/>
        <v>0.1254922198715869</v>
      </c>
      <c r="M139" s="48">
        <f t="shared" si="10"/>
        <v>0.12078626162640239</v>
      </c>
      <c r="N139" s="48">
        <f t="shared" si="10"/>
        <v>0.11368118741308461</v>
      </c>
      <c r="O139" s="48">
        <f t="shared" si="10"/>
        <v>0.10736556589013546</v>
      </c>
      <c r="P139" s="49"/>
      <c r="Q139" s="49"/>
    </row>
    <row r="140" spans="1:17">
      <c r="A140" s="45">
        <v>38</v>
      </c>
      <c r="B140" s="46">
        <v>0.99099999999999999</v>
      </c>
      <c r="C140" s="47">
        <v>0.96599999999999997</v>
      </c>
      <c r="D140" s="48">
        <f t="shared" ref="D140:I149" si="11">$B$109/$B140/D$109</f>
        <v>0.12505072103962114</v>
      </c>
      <c r="E140" s="48">
        <f t="shared" si="11"/>
        <v>0.11671400630364638</v>
      </c>
      <c r="F140" s="48">
        <f t="shared" si="11"/>
        <v>0.11368247367238284</v>
      </c>
      <c r="G140" s="48">
        <f t="shared" si="11"/>
        <v>0.10941938090966848</v>
      </c>
      <c r="H140" s="48">
        <f t="shared" si="11"/>
        <v>0.10298294673851152</v>
      </c>
      <c r="I140" s="48">
        <f t="shared" si="11"/>
        <v>9.726167191970532E-2</v>
      </c>
      <c r="J140" s="48">
        <f t="shared" ref="J140:O149" si="12">$C$109/$C140/J$109</f>
        <v>0.13907032217073625</v>
      </c>
      <c r="K140" s="48">
        <f t="shared" si="12"/>
        <v>0.12979896735935384</v>
      </c>
      <c r="L140" s="48">
        <f t="shared" si="12"/>
        <v>0.12642756560976023</v>
      </c>
      <c r="M140" s="48">
        <f t="shared" si="12"/>
        <v>0.12168653189939421</v>
      </c>
      <c r="N140" s="48">
        <f t="shared" si="12"/>
        <v>0.11452850061119456</v>
      </c>
      <c r="O140" s="48">
        <f t="shared" si="12"/>
        <v>0.10816580613279486</v>
      </c>
      <c r="P140" s="49"/>
      <c r="Q140" s="49"/>
    </row>
    <row r="141" spans="1:17">
      <c r="A141" s="45">
        <v>39</v>
      </c>
      <c r="B141" s="46">
        <v>0.98399999999999999</v>
      </c>
      <c r="C141" s="47">
        <v>0.95809999999999995</v>
      </c>
      <c r="D141" s="48">
        <f t="shared" si="11"/>
        <v>0.12594030950230137</v>
      </c>
      <c r="E141" s="48">
        <f t="shared" si="11"/>
        <v>0.11754428886881461</v>
      </c>
      <c r="F141" s="48">
        <f t="shared" si="11"/>
        <v>0.11449119045663761</v>
      </c>
      <c r="G141" s="48">
        <f t="shared" si="11"/>
        <v>0.11019777081451369</v>
      </c>
      <c r="H141" s="48">
        <f t="shared" si="11"/>
        <v>0.10371554900189525</v>
      </c>
      <c r="I141" s="48">
        <f t="shared" si="11"/>
        <v>9.7953574057345505E-2</v>
      </c>
      <c r="J141" s="48">
        <f t="shared" si="12"/>
        <v>0.14021702454538276</v>
      </c>
      <c r="K141" s="48">
        <f t="shared" si="12"/>
        <v>0.13086922290902389</v>
      </c>
      <c r="L141" s="48">
        <f t="shared" si="12"/>
        <v>0.12747002231398433</v>
      </c>
      <c r="M141" s="48">
        <f t="shared" si="12"/>
        <v>0.1226898964772099</v>
      </c>
      <c r="N141" s="48">
        <f t="shared" si="12"/>
        <v>0.11547284374325639</v>
      </c>
      <c r="O141" s="48">
        <f t="shared" si="12"/>
        <v>0.10905768575751991</v>
      </c>
      <c r="P141" s="49"/>
      <c r="Q141" s="49"/>
    </row>
    <row r="142" spans="1:17">
      <c r="A142" s="45">
        <v>40</v>
      </c>
      <c r="B142" s="46">
        <v>0.97589999999999999</v>
      </c>
      <c r="C142" s="47">
        <v>0.94930000000000003</v>
      </c>
      <c r="D142" s="48">
        <f t="shared" si="11"/>
        <v>0.1269856179426832</v>
      </c>
      <c r="E142" s="48">
        <f t="shared" si="11"/>
        <v>0.11851991007983766</v>
      </c>
      <c r="F142" s="48">
        <f t="shared" si="11"/>
        <v>0.11544147085698474</v>
      </c>
      <c r="G142" s="48">
        <f t="shared" si="11"/>
        <v>0.1111124156998478</v>
      </c>
      <c r="H142" s="48">
        <f t="shared" si="11"/>
        <v>0.10457639124691559</v>
      </c>
      <c r="I142" s="48">
        <f t="shared" si="11"/>
        <v>9.8766591733198045E-2</v>
      </c>
      <c r="J142" s="48">
        <f t="shared" si="12"/>
        <v>0.14151683473815571</v>
      </c>
      <c r="K142" s="48">
        <f t="shared" si="12"/>
        <v>0.13208237908894532</v>
      </c>
      <c r="L142" s="48">
        <f t="shared" si="12"/>
        <v>0.12865166794377791</v>
      </c>
      <c r="M142" s="48">
        <f t="shared" si="12"/>
        <v>0.12382723039588624</v>
      </c>
      <c r="N142" s="48">
        <f t="shared" si="12"/>
        <v>0.11654327566671646</v>
      </c>
      <c r="O142" s="48">
        <f t="shared" si="12"/>
        <v>0.11006864924078777</v>
      </c>
      <c r="P142" s="49"/>
      <c r="Q142" s="49"/>
    </row>
    <row r="143" spans="1:17">
      <c r="A143" s="45">
        <v>41</v>
      </c>
      <c r="B143" s="46">
        <v>0.96789999999999998</v>
      </c>
      <c r="C143" s="47">
        <v>0.93959999999999999</v>
      </c>
      <c r="D143" s="48">
        <f t="shared" si="11"/>
        <v>0.12803519428687318</v>
      </c>
      <c r="E143" s="48">
        <f t="shared" si="11"/>
        <v>0.11949951466774829</v>
      </c>
      <c r="F143" s="48">
        <f t="shared" si="11"/>
        <v>0.1163956311698847</v>
      </c>
      <c r="G143" s="48">
        <f t="shared" si="11"/>
        <v>0.11203079500101402</v>
      </c>
      <c r="H143" s="48">
        <f t="shared" si="11"/>
        <v>0.10544074823624849</v>
      </c>
      <c r="I143" s="48">
        <f t="shared" si="11"/>
        <v>9.9582928889790243E-2</v>
      </c>
      <c r="J143" s="48">
        <f t="shared" si="12"/>
        <v>0.14297778971576333</v>
      </c>
      <c r="K143" s="48">
        <f t="shared" si="12"/>
        <v>0.13344593706804578</v>
      </c>
      <c r="L143" s="48">
        <f t="shared" si="12"/>
        <v>0.12997980883251212</v>
      </c>
      <c r="M143" s="48">
        <f t="shared" si="12"/>
        <v>0.12510556600129291</v>
      </c>
      <c r="N143" s="48">
        <f t="shared" si="12"/>
        <v>0.11774641506004038</v>
      </c>
      <c r="O143" s="48">
        <f t="shared" si="12"/>
        <v>0.11120494755670481</v>
      </c>
      <c r="P143" s="49"/>
      <c r="Q143" s="49"/>
    </row>
    <row r="144" spans="1:17">
      <c r="A144" s="45">
        <v>42</v>
      </c>
      <c r="B144" s="46">
        <v>0.95989999999999998</v>
      </c>
      <c r="C144" s="47">
        <v>0.92920000000000003</v>
      </c>
      <c r="D144" s="48">
        <f t="shared" si="11"/>
        <v>0.12910226539250397</v>
      </c>
      <c r="E144" s="48">
        <f t="shared" si="11"/>
        <v>0.12049544769967035</v>
      </c>
      <c r="F144" s="48">
        <f t="shared" si="11"/>
        <v>0.11736569581136723</v>
      </c>
      <c r="G144" s="48">
        <f t="shared" si="11"/>
        <v>0.11296448221844095</v>
      </c>
      <c r="H144" s="48">
        <f t="shared" si="11"/>
        <v>0.10631951267617973</v>
      </c>
      <c r="I144" s="48">
        <f t="shared" si="11"/>
        <v>0.10041287308305863</v>
      </c>
      <c r="J144" s="48">
        <f t="shared" si="12"/>
        <v>0.14457805770225055</v>
      </c>
      <c r="K144" s="48">
        <f t="shared" si="12"/>
        <v>0.13493952052210051</v>
      </c>
      <c r="L144" s="48">
        <f t="shared" si="12"/>
        <v>0.13143459791113685</v>
      </c>
      <c r="M144" s="48">
        <f t="shared" si="12"/>
        <v>0.12650580048946922</v>
      </c>
      <c r="N144" s="48">
        <f t="shared" si="12"/>
        <v>0.1190642828136181</v>
      </c>
      <c r="O144" s="48">
        <f t="shared" si="12"/>
        <v>0.11244960043508376</v>
      </c>
      <c r="P144" s="49"/>
      <c r="Q144" s="49"/>
    </row>
    <row r="145" spans="1:17">
      <c r="A145" s="45">
        <v>43</v>
      </c>
      <c r="B145" s="46">
        <v>0.95189999999999997</v>
      </c>
      <c r="C145" s="47">
        <v>0.91830000000000001</v>
      </c>
      <c r="D145" s="48">
        <f t="shared" si="11"/>
        <v>0.13018727235031469</v>
      </c>
      <c r="E145" s="48">
        <f t="shared" si="11"/>
        <v>0.12150812086029371</v>
      </c>
      <c r="F145" s="48">
        <f t="shared" si="11"/>
        <v>0.11835206577301334</v>
      </c>
      <c r="G145" s="48">
        <f t="shared" si="11"/>
        <v>0.11391386330652534</v>
      </c>
      <c r="H145" s="48">
        <f t="shared" si="11"/>
        <v>0.10721304781790621</v>
      </c>
      <c r="I145" s="48">
        <f t="shared" si="11"/>
        <v>0.10125676738357808</v>
      </c>
      <c r="J145" s="48">
        <f t="shared" si="12"/>
        <v>0.14629416445271831</v>
      </c>
      <c r="K145" s="48">
        <f t="shared" si="12"/>
        <v>0.13654122015587042</v>
      </c>
      <c r="L145" s="48">
        <f t="shared" si="12"/>
        <v>0.13299469495701663</v>
      </c>
      <c r="M145" s="48">
        <f t="shared" si="12"/>
        <v>0.1280073938961285</v>
      </c>
      <c r="N145" s="48">
        <f t="shared" si="12"/>
        <v>0.12047754719635624</v>
      </c>
      <c r="O145" s="48">
        <f t="shared" si="12"/>
        <v>0.11378435012989201</v>
      </c>
      <c r="P145" s="49"/>
      <c r="Q145" s="49"/>
    </row>
    <row r="146" spans="1:17">
      <c r="A146" s="45">
        <v>44</v>
      </c>
      <c r="B146" s="46">
        <v>0.94389999999999996</v>
      </c>
      <c r="C146" s="47">
        <v>0.90739999999999998</v>
      </c>
      <c r="D146" s="48">
        <f t="shared" si="11"/>
        <v>0.13129067120485705</v>
      </c>
      <c r="E146" s="48">
        <f t="shared" si="11"/>
        <v>0.1225379597911999</v>
      </c>
      <c r="F146" s="48">
        <f t="shared" si="11"/>
        <v>0.11935515564077911</v>
      </c>
      <c r="G146" s="48">
        <f t="shared" si="11"/>
        <v>0.1148793373042499</v>
      </c>
      <c r="H146" s="48">
        <f t="shared" si="11"/>
        <v>0.10812172922752931</v>
      </c>
      <c r="I146" s="48">
        <f t="shared" si="11"/>
        <v>0.10211496649266658</v>
      </c>
      <c r="J146" s="48">
        <f t="shared" si="12"/>
        <v>0.14805150012886403</v>
      </c>
      <c r="K146" s="48">
        <f t="shared" si="12"/>
        <v>0.13818140012027308</v>
      </c>
      <c r="L146" s="48">
        <f t="shared" si="12"/>
        <v>0.13459227284442182</v>
      </c>
      <c r="M146" s="48">
        <f t="shared" si="12"/>
        <v>0.129545062612756</v>
      </c>
      <c r="N146" s="48">
        <f t="shared" si="12"/>
        <v>0.12192476481200566</v>
      </c>
      <c r="O146" s="48">
        <f t="shared" si="12"/>
        <v>0.11515116676689423</v>
      </c>
      <c r="P146" s="49"/>
      <c r="Q146" s="49"/>
    </row>
    <row r="147" spans="1:17">
      <c r="A147" s="45">
        <v>45</v>
      </c>
      <c r="B147" s="46">
        <v>0.93579999999999997</v>
      </c>
      <c r="C147" s="47">
        <v>0.89649999999999996</v>
      </c>
      <c r="D147" s="48">
        <f t="shared" si="11"/>
        <v>0.13242708329799588</v>
      </c>
      <c r="E147" s="48">
        <f t="shared" si="11"/>
        <v>0.12359861107812949</v>
      </c>
      <c r="F147" s="48">
        <f t="shared" si="11"/>
        <v>0.12038825754363262</v>
      </c>
      <c r="G147" s="48">
        <f t="shared" si="11"/>
        <v>0.11587369788574639</v>
      </c>
      <c r="H147" s="48">
        <f t="shared" si="11"/>
        <v>0.10905759801011426</v>
      </c>
      <c r="I147" s="48">
        <f t="shared" si="11"/>
        <v>0.10299884256510791</v>
      </c>
      <c r="J147" s="48">
        <f t="shared" si="12"/>
        <v>0.14985156856322501</v>
      </c>
      <c r="K147" s="48">
        <f t="shared" si="12"/>
        <v>0.13986146399234334</v>
      </c>
      <c r="L147" s="48">
        <f t="shared" si="12"/>
        <v>0.13622869869384091</v>
      </c>
      <c r="M147" s="48">
        <f t="shared" si="12"/>
        <v>0.13112012249282187</v>
      </c>
      <c r="N147" s="48">
        <f t="shared" si="12"/>
        <v>0.12340717411089118</v>
      </c>
      <c r="O147" s="48">
        <f t="shared" si="12"/>
        <v>0.11655121999361945</v>
      </c>
      <c r="P147" s="49"/>
      <c r="Q147" s="49"/>
    </row>
    <row r="148" spans="1:17">
      <c r="A148" s="45">
        <v>46</v>
      </c>
      <c r="B148" s="46">
        <v>0.92779999999999996</v>
      </c>
      <c r="C148" s="47">
        <v>0.88560000000000005</v>
      </c>
      <c r="D148" s="48">
        <f t="shared" si="11"/>
        <v>0.13356894217532286</v>
      </c>
      <c r="E148" s="48">
        <f t="shared" si="11"/>
        <v>0.12466434603030134</v>
      </c>
      <c r="F148" s="48">
        <f t="shared" si="11"/>
        <v>0.12142631106847532</v>
      </c>
      <c r="G148" s="48">
        <f t="shared" si="11"/>
        <v>0.1168728244034075</v>
      </c>
      <c r="H148" s="48">
        <f t="shared" si="11"/>
        <v>0.10999795237967765</v>
      </c>
      <c r="I148" s="48">
        <f t="shared" si="11"/>
        <v>0.10388695502525111</v>
      </c>
      <c r="J148" s="48">
        <f t="shared" si="12"/>
        <v>0.15169594762526106</v>
      </c>
      <c r="K148" s="48">
        <f t="shared" si="12"/>
        <v>0.14158288445024367</v>
      </c>
      <c r="L148" s="48">
        <f t="shared" si="12"/>
        <v>0.1379054069320555</v>
      </c>
      <c r="M148" s="48">
        <f t="shared" si="12"/>
        <v>0.13273395417210343</v>
      </c>
      <c r="N148" s="48">
        <f t="shared" si="12"/>
        <v>0.12492607451492088</v>
      </c>
      <c r="O148" s="48">
        <f t="shared" si="12"/>
        <v>0.11798573704186971</v>
      </c>
      <c r="P148" s="49"/>
      <c r="Q148" s="49"/>
    </row>
    <row r="149" spans="1:17">
      <c r="A149" s="45">
        <v>47</v>
      </c>
      <c r="B149" s="46">
        <v>0.91979999999999995</v>
      </c>
      <c r="C149" s="47">
        <v>0.87470000000000003</v>
      </c>
      <c r="D149" s="48">
        <f t="shared" si="11"/>
        <v>0.13473066378589318</v>
      </c>
      <c r="E149" s="48">
        <f t="shared" si="11"/>
        <v>0.12574861953350031</v>
      </c>
      <c r="F149" s="48">
        <f t="shared" si="11"/>
        <v>0.12248242162353926</v>
      </c>
      <c r="G149" s="48">
        <f t="shared" si="11"/>
        <v>0.11788933081265653</v>
      </c>
      <c r="H149" s="48">
        <f t="shared" si="11"/>
        <v>0.11095466429426498</v>
      </c>
      <c r="I149" s="48">
        <f t="shared" si="11"/>
        <v>0.10479051627791691</v>
      </c>
      <c r="J149" s="48">
        <f t="shared" si="12"/>
        <v>0.15358629383437888</v>
      </c>
      <c r="K149" s="48">
        <f t="shared" si="12"/>
        <v>0.1433472075787536</v>
      </c>
      <c r="L149" s="48">
        <f t="shared" si="12"/>
        <v>0.13962390348579898</v>
      </c>
      <c r="M149" s="48">
        <f t="shared" si="12"/>
        <v>0.1343880071050815</v>
      </c>
      <c r="N149" s="48">
        <f t="shared" si="12"/>
        <v>0.1264828302165473</v>
      </c>
      <c r="O149" s="48">
        <f t="shared" si="12"/>
        <v>0.11945600631562801</v>
      </c>
      <c r="P149" s="49"/>
      <c r="Q149" s="49"/>
    </row>
    <row r="150" spans="1:17">
      <c r="A150" s="45">
        <v>48</v>
      </c>
      <c r="B150" s="46">
        <v>0.91180000000000005</v>
      </c>
      <c r="C150" s="47">
        <v>0.86380000000000001</v>
      </c>
      <c r="D150" s="48">
        <f t="shared" ref="D150:I159" si="13">$B$109/$B150/D$109</f>
        <v>0.13591277094786636</v>
      </c>
      <c r="E150" s="48">
        <f t="shared" si="13"/>
        <v>0.12685191955134192</v>
      </c>
      <c r="F150" s="48">
        <f t="shared" si="13"/>
        <v>0.12355706449806031</v>
      </c>
      <c r="G150" s="48">
        <f t="shared" si="13"/>
        <v>0.11892367457938303</v>
      </c>
      <c r="H150" s="48">
        <f t="shared" si="13"/>
        <v>0.11192816431000757</v>
      </c>
      <c r="I150" s="48">
        <f t="shared" si="13"/>
        <v>0.10570993295945159</v>
      </c>
      <c r="J150" s="48">
        <f t="shared" ref="J150:O159" si="14">$C$109/$C150/J$109</f>
        <v>0.1555243473222172</v>
      </c>
      <c r="K150" s="48">
        <f t="shared" si="14"/>
        <v>0.14515605750073604</v>
      </c>
      <c r="L150" s="48">
        <f t="shared" si="14"/>
        <v>0.14138577029292473</v>
      </c>
      <c r="M150" s="48">
        <f t="shared" si="14"/>
        <v>0.13608380390694003</v>
      </c>
      <c r="N150" s="48">
        <f t="shared" si="14"/>
        <v>0.12807887426535533</v>
      </c>
      <c r="O150" s="48">
        <f t="shared" si="14"/>
        <v>0.12096338125061337</v>
      </c>
      <c r="P150" s="49"/>
      <c r="Q150" s="49"/>
    </row>
    <row r="151" spans="1:17">
      <c r="A151" s="45">
        <v>49</v>
      </c>
      <c r="B151" s="46">
        <v>0.90380000000000005</v>
      </c>
      <c r="C151" s="47">
        <v>0.85289999999999999</v>
      </c>
      <c r="D151" s="48">
        <f t="shared" si="13"/>
        <v>0.13711580499033474</v>
      </c>
      <c r="E151" s="48">
        <f t="shared" si="13"/>
        <v>0.12797475132431244</v>
      </c>
      <c r="F151" s="48">
        <f t="shared" si="13"/>
        <v>0.12465073180939522</v>
      </c>
      <c r="G151" s="48">
        <f t="shared" si="13"/>
        <v>0.1199763293665429</v>
      </c>
      <c r="H151" s="48">
        <f t="shared" si="13"/>
        <v>0.1129188982273345</v>
      </c>
      <c r="I151" s="48">
        <f t="shared" si="13"/>
        <v>0.10664562610359368</v>
      </c>
      <c r="J151" s="48">
        <f t="shared" si="14"/>
        <v>0.15751193717543818</v>
      </c>
      <c r="K151" s="48">
        <f t="shared" si="14"/>
        <v>0.1470111413637423</v>
      </c>
      <c r="L151" s="48">
        <f t="shared" si="14"/>
        <v>0.14319267015948925</v>
      </c>
      <c r="M151" s="48">
        <f t="shared" si="14"/>
        <v>0.13782294502850839</v>
      </c>
      <c r="N151" s="48">
        <f t="shared" si="14"/>
        <v>0.12971571296800791</v>
      </c>
      <c r="O151" s="48">
        <f t="shared" si="14"/>
        <v>0.12250928446978523</v>
      </c>
      <c r="P151" s="49"/>
      <c r="Q151" s="49"/>
    </row>
    <row r="152" spans="1:17">
      <c r="A152" s="45">
        <v>50</v>
      </c>
      <c r="B152" s="46">
        <v>0.89570000000000005</v>
      </c>
      <c r="C152" s="47">
        <v>0.84199999999999997</v>
      </c>
      <c r="D152" s="48">
        <f t="shared" si="13"/>
        <v>0.13835577151977729</v>
      </c>
      <c r="E152" s="48">
        <f t="shared" si="13"/>
        <v>0.12913205341845882</v>
      </c>
      <c r="F152" s="48">
        <f t="shared" si="13"/>
        <v>0.12577797410888844</v>
      </c>
      <c r="G152" s="48">
        <f t="shared" si="13"/>
        <v>0.12106130007980513</v>
      </c>
      <c r="H152" s="48">
        <f t="shared" si="13"/>
        <v>0.11394004713393424</v>
      </c>
      <c r="I152" s="48">
        <f t="shared" si="13"/>
        <v>0.10761004451538234</v>
      </c>
      <c r="J152" s="48">
        <f t="shared" si="14"/>
        <v>0.15955098719350502</v>
      </c>
      <c r="K152" s="48">
        <f t="shared" si="14"/>
        <v>0.14891425471393802</v>
      </c>
      <c r="L152" s="48">
        <f t="shared" si="14"/>
        <v>0.14504635199409546</v>
      </c>
      <c r="M152" s="48">
        <f t="shared" si="14"/>
        <v>0.13960711379431687</v>
      </c>
      <c r="N152" s="48">
        <f t="shared" si="14"/>
        <v>0.13139493062994531</v>
      </c>
      <c r="O152" s="48">
        <f t="shared" si="14"/>
        <v>0.124095212261615</v>
      </c>
      <c r="P152" s="49"/>
      <c r="Q152" s="49"/>
    </row>
    <row r="153" spans="1:17">
      <c r="A153" s="45">
        <v>51</v>
      </c>
      <c r="B153" s="46">
        <v>0.88770000000000004</v>
      </c>
      <c r="C153" s="47">
        <v>0.83109999999999995</v>
      </c>
      <c r="D153" s="48">
        <f t="shared" si="13"/>
        <v>0.13960264115158785</v>
      </c>
      <c r="E153" s="48">
        <f t="shared" si="13"/>
        <v>0.13029579840814867</v>
      </c>
      <c r="F153" s="48">
        <f t="shared" si="13"/>
        <v>0.12691149195598894</v>
      </c>
      <c r="G153" s="48">
        <f t="shared" si="13"/>
        <v>0.12215231100763936</v>
      </c>
      <c r="H153" s="48">
        <f t="shared" si="13"/>
        <v>0.11496688094836648</v>
      </c>
      <c r="I153" s="48">
        <f t="shared" si="13"/>
        <v>0.10857983200679056</v>
      </c>
      <c r="J153" s="48">
        <f t="shared" si="14"/>
        <v>0.16164352209954425</v>
      </c>
      <c r="K153" s="48">
        <f t="shared" si="14"/>
        <v>0.15086728729290796</v>
      </c>
      <c r="L153" s="48">
        <f t="shared" si="14"/>
        <v>0.14694865645413113</v>
      </c>
      <c r="M153" s="48">
        <f t="shared" si="14"/>
        <v>0.14143808183710119</v>
      </c>
      <c r="N153" s="48">
        <f t="shared" si="14"/>
        <v>0.13311819467021291</v>
      </c>
      <c r="O153" s="48">
        <f t="shared" si="14"/>
        <v>0.12572273941075662</v>
      </c>
      <c r="P153" s="49"/>
      <c r="Q153" s="49"/>
    </row>
    <row r="154" spans="1:17">
      <c r="A154" s="45">
        <v>52</v>
      </c>
      <c r="B154" s="46">
        <v>0.87970000000000004</v>
      </c>
      <c r="C154" s="47">
        <v>0.82020000000000004</v>
      </c>
      <c r="D154" s="48">
        <f t="shared" si="13"/>
        <v>0.14087218887150682</v>
      </c>
      <c r="E154" s="48">
        <f t="shared" si="13"/>
        <v>0.13148070961340635</v>
      </c>
      <c r="F154" s="48">
        <f t="shared" si="13"/>
        <v>0.12806562624682438</v>
      </c>
      <c r="G154" s="48">
        <f t="shared" si="13"/>
        <v>0.12326316526256845</v>
      </c>
      <c r="H154" s="48">
        <f t="shared" si="13"/>
        <v>0.11601239083535855</v>
      </c>
      <c r="I154" s="48">
        <f t="shared" si="13"/>
        <v>0.10956725801117195</v>
      </c>
      <c r="J154" s="48">
        <f t="shared" si="14"/>
        <v>0.16379167424644137</v>
      </c>
      <c r="K154" s="48">
        <f t="shared" si="14"/>
        <v>0.1528722292966786</v>
      </c>
      <c r="L154" s="48">
        <f t="shared" si="14"/>
        <v>0.1489015220422194</v>
      </c>
      <c r="M154" s="48">
        <f t="shared" si="14"/>
        <v>0.14331771496563617</v>
      </c>
      <c r="N154" s="48">
        <f t="shared" si="14"/>
        <v>0.13488726114412819</v>
      </c>
      <c r="O154" s="48">
        <f t="shared" si="14"/>
        <v>0.12739352441389884</v>
      </c>
      <c r="P154" s="49"/>
      <c r="Q154" s="49"/>
    </row>
    <row r="155" spans="1:17">
      <c r="A155" s="45">
        <v>53</v>
      </c>
      <c r="B155" s="46">
        <v>0.87170000000000003</v>
      </c>
      <c r="C155" s="47">
        <v>0.80930000000000002</v>
      </c>
      <c r="D155" s="48">
        <f t="shared" si="13"/>
        <v>0.14216503906190725</v>
      </c>
      <c r="E155" s="48">
        <f t="shared" si="13"/>
        <v>0.13268736979111342</v>
      </c>
      <c r="F155" s="48">
        <f t="shared" si="13"/>
        <v>0.12924094460173385</v>
      </c>
      <c r="G155" s="48">
        <f t="shared" si="13"/>
        <v>0.12439440917916882</v>
      </c>
      <c r="H155" s="48">
        <f t="shared" si="13"/>
        <v>0.11707709099215891</v>
      </c>
      <c r="I155" s="48">
        <f t="shared" si="13"/>
        <v>0.11057280815926118</v>
      </c>
      <c r="J155" s="48">
        <f t="shared" si="14"/>
        <v>0.16599769086486002</v>
      </c>
      <c r="K155" s="48">
        <f t="shared" si="14"/>
        <v>0.154931178140536</v>
      </c>
      <c r="L155" s="48">
        <f t="shared" si="14"/>
        <v>0.15090699169532729</v>
      </c>
      <c r="M155" s="48">
        <f t="shared" si="14"/>
        <v>0.1452479795067525</v>
      </c>
      <c r="N155" s="48">
        <f t="shared" si="14"/>
        <v>0.13670398071223766</v>
      </c>
      <c r="O155" s="48">
        <f t="shared" si="14"/>
        <v>0.12910931511711335</v>
      </c>
      <c r="P155" s="49"/>
      <c r="Q155" s="49"/>
    </row>
    <row r="156" spans="1:17">
      <c r="A156" s="45">
        <v>54</v>
      </c>
      <c r="B156" s="46">
        <v>0.86370000000000002</v>
      </c>
      <c r="C156" s="47">
        <v>0.7984</v>
      </c>
      <c r="D156" s="48">
        <f t="shared" si="13"/>
        <v>0.14348183923846769</v>
      </c>
      <c r="E156" s="48">
        <f t="shared" si="13"/>
        <v>0.1339163832892365</v>
      </c>
      <c r="F156" s="48">
        <f t="shared" si="13"/>
        <v>0.13043803567133425</v>
      </c>
      <c r="G156" s="48">
        <f t="shared" si="13"/>
        <v>0.12554660933365921</v>
      </c>
      <c r="H156" s="48">
        <f t="shared" si="13"/>
        <v>0.11816151466697339</v>
      </c>
      <c r="I156" s="48">
        <f t="shared" si="13"/>
        <v>0.11159698607436375</v>
      </c>
      <c r="J156" s="48">
        <f t="shared" si="14"/>
        <v>0.16826394190497398</v>
      </c>
      <c r="K156" s="48">
        <f t="shared" si="14"/>
        <v>0.15704634577797569</v>
      </c>
      <c r="L156" s="48">
        <f t="shared" si="14"/>
        <v>0.1529672199136127</v>
      </c>
      <c r="M156" s="48">
        <f t="shared" si="14"/>
        <v>0.1472309491668522</v>
      </c>
      <c r="N156" s="48">
        <f t="shared" si="14"/>
        <v>0.13857030509821386</v>
      </c>
      <c r="O156" s="48">
        <f t="shared" si="14"/>
        <v>0.13087195481497974</v>
      </c>
      <c r="P156" s="49"/>
      <c r="Q156" s="49"/>
    </row>
    <row r="157" spans="1:17">
      <c r="A157" s="45">
        <v>55</v>
      </c>
      <c r="B157" s="46">
        <v>0.85560000000000003</v>
      </c>
      <c r="C157" s="47">
        <v>0.78749999999999998</v>
      </c>
      <c r="D157" s="48">
        <f t="shared" si="13"/>
        <v>0.14484018764640549</v>
      </c>
      <c r="E157" s="48">
        <f t="shared" si="13"/>
        <v>0.13518417513664513</v>
      </c>
      <c r="F157" s="48">
        <f t="shared" si="13"/>
        <v>0.13167289786036862</v>
      </c>
      <c r="G157" s="48">
        <f t="shared" si="13"/>
        <v>0.12673516419060479</v>
      </c>
      <c r="H157" s="48">
        <f t="shared" si="13"/>
        <v>0.11928015453233393</v>
      </c>
      <c r="I157" s="48">
        <f t="shared" si="13"/>
        <v>0.11265347928053759</v>
      </c>
      <c r="J157" s="48">
        <f t="shared" si="14"/>
        <v>0.17059292852943647</v>
      </c>
      <c r="K157" s="48">
        <f t="shared" si="14"/>
        <v>0.15922006662747404</v>
      </c>
      <c r="L157" s="48">
        <f t="shared" si="14"/>
        <v>0.15508448048130588</v>
      </c>
      <c r="M157" s="48">
        <f t="shared" si="14"/>
        <v>0.14926881246325691</v>
      </c>
      <c r="N157" s="48">
        <f t="shared" si="14"/>
        <v>0.14048829408306532</v>
      </c>
      <c r="O157" s="48">
        <f t="shared" si="14"/>
        <v>0.13268338885622835</v>
      </c>
      <c r="P157" s="49"/>
      <c r="Q157" s="49"/>
    </row>
    <row r="158" spans="1:17">
      <c r="A158" s="45">
        <v>56</v>
      </c>
      <c r="B158" s="46">
        <v>0.84760000000000002</v>
      </c>
      <c r="C158" s="47">
        <v>0.77659999999999996</v>
      </c>
      <c r="D158" s="48">
        <f t="shared" si="13"/>
        <v>0.14620724935142113</v>
      </c>
      <c r="E158" s="48">
        <f t="shared" si="13"/>
        <v>0.13646009939465972</v>
      </c>
      <c r="F158" s="48">
        <f t="shared" si="13"/>
        <v>0.13291568122856465</v>
      </c>
      <c r="G158" s="48">
        <f t="shared" si="13"/>
        <v>0.12793134318249347</v>
      </c>
      <c r="H158" s="48">
        <f t="shared" si="13"/>
        <v>0.12040597005411152</v>
      </c>
      <c r="I158" s="48">
        <f t="shared" si="13"/>
        <v>0.11371674949554976</v>
      </c>
      <c r="J158" s="48">
        <f t="shared" si="14"/>
        <v>0.17298729232156995</v>
      </c>
      <c r="K158" s="48">
        <f t="shared" si="14"/>
        <v>0.16145480616679861</v>
      </c>
      <c r="L158" s="48">
        <f t="shared" si="14"/>
        <v>0.15726117483779087</v>
      </c>
      <c r="M158" s="48">
        <f t="shared" si="14"/>
        <v>0.15136388078137369</v>
      </c>
      <c r="N158" s="48">
        <f t="shared" si="14"/>
        <v>0.14246012308835174</v>
      </c>
      <c r="O158" s="48">
        <f t="shared" si="14"/>
        <v>0.13454567180566551</v>
      </c>
      <c r="P158" s="49"/>
      <c r="Q158" s="49"/>
    </row>
    <row r="159" spans="1:17">
      <c r="A159" s="45">
        <v>57</v>
      </c>
      <c r="B159" s="46">
        <v>0.83960000000000001</v>
      </c>
      <c r="C159" s="47">
        <v>0.76570000000000005</v>
      </c>
      <c r="D159" s="48">
        <f t="shared" si="13"/>
        <v>0.14760036273256855</v>
      </c>
      <c r="E159" s="48">
        <f t="shared" si="13"/>
        <v>0.13776033855039729</v>
      </c>
      <c r="F159" s="48">
        <f t="shared" si="13"/>
        <v>0.13418214793869868</v>
      </c>
      <c r="G159" s="48">
        <f t="shared" si="13"/>
        <v>0.12915031739099747</v>
      </c>
      <c r="H159" s="48">
        <f t="shared" si="13"/>
        <v>0.12155323989740939</v>
      </c>
      <c r="I159" s="48">
        <f t="shared" si="13"/>
        <v>0.11480028212533108</v>
      </c>
      <c r="J159" s="48">
        <f t="shared" si="14"/>
        <v>0.17544982528004599</v>
      </c>
      <c r="K159" s="48">
        <f t="shared" si="14"/>
        <v>0.16375317026137623</v>
      </c>
      <c r="L159" s="48">
        <f t="shared" si="14"/>
        <v>0.15949984116367816</v>
      </c>
      <c r="M159" s="48">
        <f t="shared" si="14"/>
        <v>0.15351859712004021</v>
      </c>
      <c r="N159" s="48">
        <f t="shared" si="14"/>
        <v>0.14448809140709667</v>
      </c>
      <c r="O159" s="48">
        <f t="shared" si="14"/>
        <v>0.13646097521781353</v>
      </c>
      <c r="P159" s="49"/>
      <c r="Q159" s="49"/>
    </row>
    <row r="160" spans="1:17">
      <c r="A160" s="45">
        <v>58</v>
      </c>
      <c r="B160" s="46">
        <v>0.83160000000000001</v>
      </c>
      <c r="C160" s="47">
        <v>0.75480000000000003</v>
      </c>
      <c r="D160" s="48">
        <f t="shared" ref="D160:I169" si="15">$B$109/$B160/D$109</f>
        <v>0.14902027964197276</v>
      </c>
      <c r="E160" s="48">
        <f t="shared" si="15"/>
        <v>0.13908559433250792</v>
      </c>
      <c r="F160" s="48">
        <f t="shared" si="15"/>
        <v>0.13547298149270251</v>
      </c>
      <c r="G160" s="48">
        <f t="shared" si="15"/>
        <v>0.13039274468672615</v>
      </c>
      <c r="H160" s="48">
        <f t="shared" si="15"/>
        <v>0.12272258323456581</v>
      </c>
      <c r="I160" s="48">
        <f t="shared" si="15"/>
        <v>0.11590466194375659</v>
      </c>
      <c r="J160" s="48">
        <f t="shared" ref="J160:O169" si="16">$C$109/$C160/J$109</f>
        <v>0.1779834806795591</v>
      </c>
      <c r="K160" s="48">
        <f t="shared" si="16"/>
        <v>0.16611791530092182</v>
      </c>
      <c r="L160" s="48">
        <f t="shared" si="16"/>
        <v>0.16180316425414465</v>
      </c>
      <c r="M160" s="48">
        <f t="shared" si="16"/>
        <v>0.15573554559461419</v>
      </c>
      <c r="N160" s="48">
        <f t="shared" si="16"/>
        <v>0.1465746311478722</v>
      </c>
      <c r="O160" s="48">
        <f t="shared" si="16"/>
        <v>0.13843159608410152</v>
      </c>
      <c r="P160" s="49"/>
      <c r="Q160" s="49"/>
    </row>
    <row r="161" spans="1:17">
      <c r="A161" s="45">
        <v>59</v>
      </c>
      <c r="B161" s="46">
        <v>0.8236</v>
      </c>
      <c r="C161" s="47">
        <v>0.74390000000000001</v>
      </c>
      <c r="D161" s="48">
        <f t="shared" si="15"/>
        <v>0.15046778114408033</v>
      </c>
      <c r="E161" s="48">
        <f t="shared" si="15"/>
        <v>0.14043659573447495</v>
      </c>
      <c r="F161" s="48">
        <f t="shared" si="15"/>
        <v>0.13678889194916391</v>
      </c>
      <c r="G161" s="48">
        <f t="shared" si="15"/>
        <v>0.13165930850107027</v>
      </c>
      <c r="H161" s="48">
        <f t="shared" si="15"/>
        <v>0.12391464329512497</v>
      </c>
      <c r="I161" s="48">
        <f t="shared" si="15"/>
        <v>0.1170304964453958</v>
      </c>
      <c r="J161" s="48">
        <f t="shared" si="16"/>
        <v>0.18059138488631699</v>
      </c>
      <c r="K161" s="48">
        <f t="shared" si="16"/>
        <v>0.16855195922722918</v>
      </c>
      <c r="L161" s="48">
        <f t="shared" si="16"/>
        <v>0.16417398626028815</v>
      </c>
      <c r="M161" s="48">
        <f t="shared" si="16"/>
        <v>0.15801746177552733</v>
      </c>
      <c r="N161" s="48">
        <f t="shared" si="16"/>
        <v>0.14872231696520222</v>
      </c>
      <c r="O161" s="48">
        <f t="shared" si="16"/>
        <v>0.14045996602269098</v>
      </c>
      <c r="P161" s="49"/>
      <c r="Q161" s="49"/>
    </row>
    <row r="162" spans="1:17">
      <c r="A162" s="45">
        <v>60</v>
      </c>
      <c r="B162" s="46">
        <v>0.8155</v>
      </c>
      <c r="C162" s="47">
        <v>0.73299999999999998</v>
      </c>
      <c r="D162" s="48">
        <f t="shared" si="15"/>
        <v>0.15196231091387435</v>
      </c>
      <c r="E162" s="48">
        <f t="shared" si="15"/>
        <v>0.14183149018628274</v>
      </c>
      <c r="F162" s="48">
        <f t="shared" si="15"/>
        <v>0.13814755537624943</v>
      </c>
      <c r="G162" s="48">
        <f t="shared" si="15"/>
        <v>0.13296702204964006</v>
      </c>
      <c r="H162" s="48">
        <f t="shared" si="15"/>
        <v>0.12514543251730831</v>
      </c>
      <c r="I162" s="48">
        <f t="shared" si="15"/>
        <v>0.11819290848856895</v>
      </c>
      <c r="J162" s="48">
        <f t="shared" si="16"/>
        <v>0.18327685022773699</v>
      </c>
      <c r="K162" s="48">
        <f t="shared" si="16"/>
        <v>0.17105839354588784</v>
      </c>
      <c r="L162" s="48">
        <f t="shared" si="16"/>
        <v>0.1666153183888518</v>
      </c>
      <c r="M162" s="48">
        <f t="shared" si="16"/>
        <v>0.16036724394926985</v>
      </c>
      <c r="N162" s="48">
        <f t="shared" si="16"/>
        <v>0.15093387665813635</v>
      </c>
      <c r="O162" s="48">
        <f t="shared" si="16"/>
        <v>0.14254866128823987</v>
      </c>
      <c r="P162" s="49"/>
      <c r="Q162" s="49"/>
    </row>
    <row r="163" spans="1:17">
      <c r="A163" s="45">
        <v>61</v>
      </c>
      <c r="B163" s="46">
        <v>0.8075</v>
      </c>
      <c r="C163" s="47">
        <v>0.72209999999999996</v>
      </c>
      <c r="D163" s="48">
        <f t="shared" si="15"/>
        <v>0.15346781987648861</v>
      </c>
      <c r="E163" s="48">
        <f t="shared" si="15"/>
        <v>0.14323663188472269</v>
      </c>
      <c r="F163" s="48">
        <f t="shared" si="15"/>
        <v>0.13951619988771691</v>
      </c>
      <c r="G163" s="48">
        <f t="shared" si="15"/>
        <v>0.13428434239192752</v>
      </c>
      <c r="H163" s="48">
        <f t="shared" si="15"/>
        <v>0.12638526342769649</v>
      </c>
      <c r="I163" s="48">
        <f t="shared" si="15"/>
        <v>0.11936385990393557</v>
      </c>
      <c r="J163" s="48">
        <f t="shared" si="16"/>
        <v>0.18604338902774026</v>
      </c>
      <c r="K163" s="48">
        <f t="shared" si="16"/>
        <v>0.17364049642589088</v>
      </c>
      <c r="L163" s="48">
        <f t="shared" si="16"/>
        <v>0.16913035366158202</v>
      </c>
      <c r="M163" s="48">
        <f t="shared" si="16"/>
        <v>0.1627879653992727</v>
      </c>
      <c r="N163" s="48">
        <f t="shared" si="16"/>
        <v>0.15321220272872726</v>
      </c>
      <c r="O163" s="48">
        <f t="shared" si="16"/>
        <v>0.14470041368824241</v>
      </c>
      <c r="P163" s="49"/>
      <c r="Q163" s="49"/>
    </row>
    <row r="164" spans="1:17">
      <c r="A164" s="45">
        <v>62</v>
      </c>
      <c r="B164" s="46">
        <v>0.79949999999999999</v>
      </c>
      <c r="C164" s="47">
        <v>0.71120000000000005</v>
      </c>
      <c r="D164" s="48">
        <f t="shared" si="15"/>
        <v>0.15500345784898631</v>
      </c>
      <c r="E164" s="48">
        <f t="shared" si="15"/>
        <v>0.14466989399238719</v>
      </c>
      <c r="F164" s="48">
        <f t="shared" si="15"/>
        <v>0.14091223440816936</v>
      </c>
      <c r="G164" s="48">
        <f t="shared" si="15"/>
        <v>0.135628025617863</v>
      </c>
      <c r="H164" s="48">
        <f t="shared" si="15"/>
        <v>0.12764990646387106</v>
      </c>
      <c r="I164" s="48">
        <f t="shared" si="15"/>
        <v>0.120558244993656</v>
      </c>
      <c r="J164" s="48">
        <f t="shared" si="16"/>
        <v>0.18889472893269291</v>
      </c>
      <c r="K164" s="48">
        <f t="shared" si="16"/>
        <v>0.17630174700384671</v>
      </c>
      <c r="L164" s="48">
        <f t="shared" si="16"/>
        <v>0.17172248084790265</v>
      </c>
      <c r="M164" s="48">
        <f t="shared" si="16"/>
        <v>0.16528288781610628</v>
      </c>
      <c r="N164" s="48">
        <f t="shared" si="16"/>
        <v>0.15556036500339415</v>
      </c>
      <c r="O164" s="48">
        <f t="shared" si="16"/>
        <v>0.1469181225032056</v>
      </c>
      <c r="P164" s="49"/>
      <c r="Q164" s="49"/>
    </row>
    <row r="165" spans="1:17">
      <c r="A165" s="45">
        <v>63</v>
      </c>
      <c r="B165" s="46">
        <v>0.79149999999999998</v>
      </c>
      <c r="C165" s="47">
        <v>0.70030000000000003</v>
      </c>
      <c r="D165" s="48">
        <f t="shared" si="15"/>
        <v>0.15657013840842016</v>
      </c>
      <c r="E165" s="48">
        <f t="shared" si="15"/>
        <v>0.14613212918119214</v>
      </c>
      <c r="F165" s="48">
        <f t="shared" si="15"/>
        <v>0.14233648946220012</v>
      </c>
      <c r="G165" s="48">
        <f t="shared" si="15"/>
        <v>0.13699887110736761</v>
      </c>
      <c r="H165" s="48">
        <f t="shared" si="15"/>
        <v>0.12894011398340482</v>
      </c>
      <c r="I165" s="48">
        <f t="shared" si="15"/>
        <v>0.12177677431766011</v>
      </c>
      <c r="J165" s="48">
        <f t="shared" si="16"/>
        <v>0.19183482966861518</v>
      </c>
      <c r="K165" s="48">
        <f t="shared" si="16"/>
        <v>0.17904584102404084</v>
      </c>
      <c r="L165" s="48">
        <f t="shared" si="16"/>
        <v>0.17439529969874107</v>
      </c>
      <c r="M165" s="48">
        <f t="shared" si="16"/>
        <v>0.16785547596003828</v>
      </c>
      <c r="N165" s="48">
        <f t="shared" si="16"/>
        <v>0.1579816244329772</v>
      </c>
      <c r="O165" s="48">
        <f t="shared" si="16"/>
        <v>0.14920486752003401</v>
      </c>
      <c r="P165" s="49"/>
      <c r="Q165" s="49"/>
    </row>
    <row r="166" spans="1:17">
      <c r="A166" s="45">
        <v>64</v>
      </c>
      <c r="B166" s="46">
        <v>0.78349999999999997</v>
      </c>
      <c r="C166" s="47">
        <v>0.68940000000000001</v>
      </c>
      <c r="D166" s="48">
        <f t="shared" si="15"/>
        <v>0.15816881244449849</v>
      </c>
      <c r="E166" s="48">
        <f t="shared" si="15"/>
        <v>0.14762422494819857</v>
      </c>
      <c r="F166" s="48">
        <f t="shared" si="15"/>
        <v>0.14378982949499861</v>
      </c>
      <c r="G166" s="48">
        <f t="shared" si="15"/>
        <v>0.13839771088893615</v>
      </c>
      <c r="H166" s="48">
        <f t="shared" si="15"/>
        <v>0.13025666907193992</v>
      </c>
      <c r="I166" s="48">
        <f t="shared" si="15"/>
        <v>0.12302018745683213</v>
      </c>
      <c r="J166" s="48">
        <f t="shared" si="16"/>
        <v>0.19486790138806384</v>
      </c>
      <c r="K166" s="48">
        <f t="shared" si="16"/>
        <v>0.18187670796219291</v>
      </c>
      <c r="L166" s="48">
        <f t="shared" si="16"/>
        <v>0.17715263762551256</v>
      </c>
      <c r="M166" s="48">
        <f t="shared" si="16"/>
        <v>0.17050941371455583</v>
      </c>
      <c r="N166" s="48">
        <f t="shared" si="16"/>
        <v>0.16047944820193491</v>
      </c>
      <c r="O166" s="48">
        <f t="shared" si="16"/>
        <v>0.15156392330182741</v>
      </c>
      <c r="P166" s="49"/>
      <c r="Q166" s="49"/>
    </row>
    <row r="167" spans="1:17">
      <c r="A167" s="45">
        <v>65</v>
      </c>
      <c r="B167" s="46">
        <v>0.77539999999999998</v>
      </c>
      <c r="C167" s="47">
        <v>0.67849999999999999</v>
      </c>
      <c r="D167" s="48">
        <f t="shared" si="15"/>
        <v>0.15982107886286373</v>
      </c>
      <c r="E167" s="48">
        <f t="shared" si="15"/>
        <v>0.14916634027200615</v>
      </c>
      <c r="F167" s="48">
        <f t="shared" si="15"/>
        <v>0.14529188987533065</v>
      </c>
      <c r="G167" s="48">
        <f t="shared" si="15"/>
        <v>0.13984344400500576</v>
      </c>
      <c r="H167" s="48">
        <f t="shared" si="15"/>
        <v>0.13161735906353483</v>
      </c>
      <c r="I167" s="48">
        <f t="shared" si="15"/>
        <v>0.12430528356000511</v>
      </c>
      <c r="J167" s="48">
        <f t="shared" si="16"/>
        <v>0.19799842478545501</v>
      </c>
      <c r="K167" s="48">
        <f t="shared" si="16"/>
        <v>0.184798529799758</v>
      </c>
      <c r="L167" s="48">
        <f t="shared" si="16"/>
        <v>0.17999856798677727</v>
      </c>
      <c r="M167" s="48">
        <f t="shared" si="16"/>
        <v>0.17324862168727312</v>
      </c>
      <c r="N167" s="48">
        <f t="shared" si="16"/>
        <v>0.16305752629390413</v>
      </c>
      <c r="O167" s="48">
        <f t="shared" si="16"/>
        <v>0.15399877483313168</v>
      </c>
      <c r="P167" s="49"/>
      <c r="Q167" s="49"/>
    </row>
    <row r="168" spans="1:17">
      <c r="A168" s="45">
        <v>66</v>
      </c>
      <c r="B168" s="46">
        <v>0.76739999999999997</v>
      </c>
      <c r="C168" s="47">
        <v>0.66759999999999997</v>
      </c>
      <c r="D168" s="48">
        <f t="shared" si="15"/>
        <v>0.16148718341186416</v>
      </c>
      <c r="E168" s="48">
        <f t="shared" si="15"/>
        <v>0.15072137118440654</v>
      </c>
      <c r="F168" s="48">
        <f t="shared" si="15"/>
        <v>0.14680653037442196</v>
      </c>
      <c r="G168" s="48">
        <f t="shared" si="15"/>
        <v>0.14130128548538112</v>
      </c>
      <c r="H168" s="48">
        <f t="shared" si="15"/>
        <v>0.13298944516271166</v>
      </c>
      <c r="I168" s="48">
        <f t="shared" si="15"/>
        <v>0.12560114265367212</v>
      </c>
      <c r="J168" s="48">
        <f t="shared" si="16"/>
        <v>0.2012311731829407</v>
      </c>
      <c r="K168" s="48">
        <f t="shared" si="16"/>
        <v>0.18781576163741132</v>
      </c>
      <c r="L168" s="48">
        <f t="shared" si="16"/>
        <v>0.18293743016630973</v>
      </c>
      <c r="M168" s="48">
        <f t="shared" si="16"/>
        <v>0.1760772765350731</v>
      </c>
      <c r="N168" s="48">
        <f t="shared" si="16"/>
        <v>0.16571978968006881</v>
      </c>
      <c r="O168" s="48">
        <f t="shared" si="16"/>
        <v>0.15651313469784275</v>
      </c>
      <c r="P168" s="49"/>
      <c r="Q168" s="49"/>
    </row>
    <row r="169" spans="1:17">
      <c r="A169" s="45">
        <v>67</v>
      </c>
      <c r="B169" s="46">
        <v>0.75939999999999996</v>
      </c>
      <c r="C169" s="47">
        <v>0.65669999999999995</v>
      </c>
      <c r="D169" s="48">
        <f t="shared" si="15"/>
        <v>0.16318839155947401</v>
      </c>
      <c r="E169" s="48">
        <f t="shared" si="15"/>
        <v>0.15230916545550907</v>
      </c>
      <c r="F169" s="48">
        <f t="shared" si="15"/>
        <v>0.14835308323588545</v>
      </c>
      <c r="G169" s="48">
        <f t="shared" si="15"/>
        <v>0.14278984261453972</v>
      </c>
      <c r="H169" s="48">
        <f t="shared" si="15"/>
        <v>0.13439044010780213</v>
      </c>
      <c r="I169" s="48">
        <f t="shared" si="15"/>
        <v>0.12692430454625755</v>
      </c>
      <c r="J169" s="48">
        <f t="shared" si="16"/>
        <v>0.20457123681579295</v>
      </c>
      <c r="K169" s="48">
        <f t="shared" si="16"/>
        <v>0.19093315436140676</v>
      </c>
      <c r="L169" s="48">
        <f t="shared" si="16"/>
        <v>0.18597385165072086</v>
      </c>
      <c r="M169" s="48">
        <f t="shared" si="16"/>
        <v>0.17899983221381882</v>
      </c>
      <c r="N169" s="48">
        <f t="shared" si="16"/>
        <v>0.16847043031888831</v>
      </c>
      <c r="O169" s="48">
        <f t="shared" si="16"/>
        <v>0.15911096196783894</v>
      </c>
      <c r="P169" s="49"/>
      <c r="Q169" s="49"/>
    </row>
    <row r="170" spans="1:17">
      <c r="A170" s="45">
        <v>68</v>
      </c>
      <c r="B170" s="46">
        <v>0.75139999999999996</v>
      </c>
      <c r="C170" s="47">
        <v>0.64580000000000004</v>
      </c>
      <c r="D170" s="48">
        <f t="shared" ref="D170:I179" si="17">$B$109/$B170/D$109</f>
        <v>0.16492582452790067</v>
      </c>
      <c r="E170" s="48">
        <f t="shared" si="17"/>
        <v>0.15393076955937393</v>
      </c>
      <c r="F170" s="48">
        <f t="shared" si="17"/>
        <v>0.14993256775263694</v>
      </c>
      <c r="G170" s="48">
        <f t="shared" si="17"/>
        <v>0.14431009646191306</v>
      </c>
      <c r="H170" s="48">
        <f t="shared" si="17"/>
        <v>0.13582126725827112</v>
      </c>
      <c r="I170" s="48">
        <f t="shared" si="17"/>
        <v>0.12827564129947827</v>
      </c>
      <c r="J170" s="48">
        <f t="shared" ref="J170:O179" si="18">$C$109/$C170/J$109</f>
        <v>0.20802404957716197</v>
      </c>
      <c r="K170" s="48">
        <f t="shared" si="18"/>
        <v>0.19415577960535116</v>
      </c>
      <c r="L170" s="48">
        <f t="shared" si="18"/>
        <v>0.18911277234287452</v>
      </c>
      <c r="M170" s="48">
        <f t="shared" si="18"/>
        <v>0.18202104338001671</v>
      </c>
      <c r="N170" s="48">
        <f t="shared" si="18"/>
        <v>0.17131392318119221</v>
      </c>
      <c r="O170" s="48">
        <f t="shared" si="18"/>
        <v>0.16179648300445931</v>
      </c>
      <c r="P170" s="49"/>
      <c r="Q170" s="49"/>
    </row>
    <row r="171" spans="1:17">
      <c r="A171" s="45">
        <v>69</v>
      </c>
      <c r="B171" s="46">
        <v>0.74339999999999995</v>
      </c>
      <c r="C171" s="47">
        <v>0.63490000000000002</v>
      </c>
      <c r="D171" s="48">
        <f t="shared" si="17"/>
        <v>0.16670065180288479</v>
      </c>
      <c r="E171" s="48">
        <f t="shared" si="17"/>
        <v>0.15558727501602579</v>
      </c>
      <c r="F171" s="48">
        <f t="shared" si="17"/>
        <v>0.15154604709353162</v>
      </c>
      <c r="G171" s="48">
        <f t="shared" si="17"/>
        <v>0.14586307032752419</v>
      </c>
      <c r="H171" s="48">
        <f t="shared" si="17"/>
        <v>0.13728288972002275</v>
      </c>
      <c r="I171" s="48">
        <f t="shared" si="17"/>
        <v>0.12965606251335482</v>
      </c>
      <c r="J171" s="48">
        <f t="shared" si="18"/>
        <v>0.21159541851776847</v>
      </c>
      <c r="K171" s="48">
        <f t="shared" si="18"/>
        <v>0.19748905728325059</v>
      </c>
      <c r="L171" s="48">
        <f t="shared" si="18"/>
        <v>0.19235947137978951</v>
      </c>
      <c r="M171" s="48">
        <f t="shared" si="18"/>
        <v>0.18514599120304739</v>
      </c>
      <c r="N171" s="48">
        <f t="shared" si="18"/>
        <v>0.17425505054404464</v>
      </c>
      <c r="O171" s="48">
        <f t="shared" si="18"/>
        <v>0.16457421440270881</v>
      </c>
      <c r="P171" s="49"/>
      <c r="Q171" s="49"/>
    </row>
    <row r="172" spans="1:17">
      <c r="A172" s="45">
        <v>70</v>
      </c>
      <c r="B172" s="46">
        <v>0.73529999999999995</v>
      </c>
      <c r="C172" s="47">
        <v>0.624</v>
      </c>
      <c r="D172" s="48">
        <f t="shared" si="17"/>
        <v>0.16853701149226785</v>
      </c>
      <c r="E172" s="48">
        <f t="shared" si="17"/>
        <v>0.15730121072611666</v>
      </c>
      <c r="F172" s="48">
        <f t="shared" si="17"/>
        <v>0.15321546499297076</v>
      </c>
      <c r="G172" s="48">
        <f t="shared" si="17"/>
        <v>0.14746988505573436</v>
      </c>
      <c r="H172" s="48">
        <f t="shared" si="17"/>
        <v>0.13879518593480883</v>
      </c>
      <c r="I172" s="48">
        <f t="shared" si="17"/>
        <v>0.13108434227176388</v>
      </c>
      <c r="J172" s="48">
        <f t="shared" si="18"/>
        <v>0.21529155643738979</v>
      </c>
      <c r="K172" s="48">
        <f t="shared" si="18"/>
        <v>0.20093878600823045</v>
      </c>
      <c r="L172" s="48">
        <f t="shared" si="18"/>
        <v>0.19571959676126341</v>
      </c>
      <c r="M172" s="48">
        <f t="shared" si="18"/>
        <v>0.18838011188271603</v>
      </c>
      <c r="N172" s="48">
        <f t="shared" si="18"/>
        <v>0.17729892883079157</v>
      </c>
      <c r="O172" s="48">
        <f t="shared" si="18"/>
        <v>0.16744898834019203</v>
      </c>
      <c r="P172" s="49"/>
      <c r="Q172" s="49"/>
    </row>
    <row r="173" spans="1:17">
      <c r="A173" s="45">
        <v>71</v>
      </c>
      <c r="B173" s="46">
        <v>0.72719999999999996</v>
      </c>
      <c r="C173" s="47">
        <v>0.61309999999999998</v>
      </c>
      <c r="D173" s="48">
        <f t="shared" si="17"/>
        <v>0.17041428018463223</v>
      </c>
      <c r="E173" s="48">
        <f t="shared" si="17"/>
        <v>0.1590533281723234</v>
      </c>
      <c r="F173" s="48">
        <f t="shared" si="17"/>
        <v>0.15492207289512019</v>
      </c>
      <c r="G173" s="48">
        <f t="shared" si="17"/>
        <v>0.1491124951615532</v>
      </c>
      <c r="H173" s="48">
        <f t="shared" si="17"/>
        <v>0.14034117191675596</v>
      </c>
      <c r="I173" s="48">
        <f t="shared" si="17"/>
        <v>0.13254444014360284</v>
      </c>
      <c r="J173" s="48">
        <f t="shared" si="18"/>
        <v>0.21911911795291344</v>
      </c>
      <c r="K173" s="48">
        <f t="shared" si="18"/>
        <v>0.20451117675605254</v>
      </c>
      <c r="L173" s="48">
        <f t="shared" si="18"/>
        <v>0.19919919813901221</v>
      </c>
      <c r="M173" s="48">
        <f t="shared" si="18"/>
        <v>0.19172922820879923</v>
      </c>
      <c r="N173" s="48">
        <f t="shared" si="18"/>
        <v>0.18045103831416401</v>
      </c>
      <c r="O173" s="48">
        <f t="shared" si="18"/>
        <v>0.17042598063004377</v>
      </c>
      <c r="P173" s="49"/>
      <c r="Q173" s="49"/>
    </row>
    <row r="174" spans="1:17">
      <c r="A174" s="45">
        <v>72</v>
      </c>
      <c r="B174" s="46">
        <v>0.71850000000000003</v>
      </c>
      <c r="C174" s="47">
        <v>0.60219999999999996</v>
      </c>
      <c r="D174" s="48">
        <f t="shared" si="17"/>
        <v>0.17247775163571963</v>
      </c>
      <c r="E174" s="48">
        <f t="shared" si="17"/>
        <v>0.16097923486000495</v>
      </c>
      <c r="F174" s="48">
        <f t="shared" si="17"/>
        <v>0.15679795603247237</v>
      </c>
      <c r="G174" s="48">
        <f t="shared" si="17"/>
        <v>0.15091803268125464</v>
      </c>
      <c r="H174" s="48">
        <f t="shared" si="17"/>
        <v>0.1420405013470632</v>
      </c>
      <c r="I174" s="48">
        <f t="shared" si="17"/>
        <v>0.13414936238333747</v>
      </c>
      <c r="J174" s="48">
        <f t="shared" si="18"/>
        <v>0.22308523948344608</v>
      </c>
      <c r="K174" s="48">
        <f t="shared" si="18"/>
        <v>0.20821289018454966</v>
      </c>
      <c r="L174" s="48">
        <f t="shared" si="18"/>
        <v>0.20280476316676915</v>
      </c>
      <c r="M174" s="48">
        <f t="shared" si="18"/>
        <v>0.19519958454801528</v>
      </c>
      <c r="N174" s="48">
        <f t="shared" si="18"/>
        <v>0.18371725604519087</v>
      </c>
      <c r="O174" s="48">
        <f t="shared" si="18"/>
        <v>0.17351074182045803</v>
      </c>
      <c r="P174" s="49"/>
      <c r="Q174" s="49"/>
    </row>
    <row r="175" spans="1:17">
      <c r="A175" s="45">
        <v>73</v>
      </c>
      <c r="B175" s="46">
        <v>0.70909999999999995</v>
      </c>
      <c r="C175" s="47">
        <v>0.59130000000000005</v>
      </c>
      <c r="D175" s="48">
        <f t="shared" si="17"/>
        <v>0.17476415815860183</v>
      </c>
      <c r="E175" s="48">
        <f t="shared" si="17"/>
        <v>0.16311321428136169</v>
      </c>
      <c r="F175" s="48">
        <f t="shared" si="17"/>
        <v>0.15887650741691076</v>
      </c>
      <c r="G175" s="48">
        <f t="shared" si="17"/>
        <v>0.15291863838877659</v>
      </c>
      <c r="H175" s="48">
        <f t="shared" si="17"/>
        <v>0.14392342436590738</v>
      </c>
      <c r="I175" s="48">
        <f t="shared" si="17"/>
        <v>0.13592767856780141</v>
      </c>
      <c r="J175" s="48">
        <f t="shared" si="18"/>
        <v>0.22719758365792528</v>
      </c>
      <c r="K175" s="48">
        <f t="shared" si="18"/>
        <v>0.21205107808073023</v>
      </c>
      <c r="L175" s="48">
        <f t="shared" si="18"/>
        <v>0.20654325787084113</v>
      </c>
      <c r="M175" s="48">
        <f t="shared" si="18"/>
        <v>0.1987978857006846</v>
      </c>
      <c r="N175" s="48">
        <f t="shared" si="18"/>
        <v>0.18710389242417375</v>
      </c>
      <c r="O175" s="48">
        <f t="shared" si="18"/>
        <v>0.17670923173394187</v>
      </c>
      <c r="P175" s="49"/>
      <c r="Q175" s="49"/>
    </row>
    <row r="176" spans="1:17">
      <c r="A176" s="45">
        <v>74</v>
      </c>
      <c r="B176" s="46">
        <v>0.69899999999999995</v>
      </c>
      <c r="C176" s="47">
        <v>0.58030000000000004</v>
      </c>
      <c r="D176" s="48">
        <f t="shared" si="17"/>
        <v>0.17728936273285345</v>
      </c>
      <c r="E176" s="48">
        <f t="shared" si="17"/>
        <v>0.16547007188399654</v>
      </c>
      <c r="F176" s="48">
        <f t="shared" si="17"/>
        <v>0.16117214793895768</v>
      </c>
      <c r="G176" s="48">
        <f t="shared" si="17"/>
        <v>0.15512819239124676</v>
      </c>
      <c r="H176" s="48">
        <f t="shared" si="17"/>
        <v>0.14600300460352636</v>
      </c>
      <c r="I176" s="48">
        <f t="shared" si="17"/>
        <v>0.13789172656999713</v>
      </c>
      <c r="J176" s="48">
        <f t="shared" si="18"/>
        <v>0.23150427574863211</v>
      </c>
      <c r="K176" s="48">
        <f t="shared" si="18"/>
        <v>0.21607065736538997</v>
      </c>
      <c r="L176" s="48">
        <f t="shared" si="18"/>
        <v>0.21045843249875645</v>
      </c>
      <c r="M176" s="48">
        <f t="shared" si="18"/>
        <v>0.20256624128005307</v>
      </c>
      <c r="N176" s="48">
        <f t="shared" si="18"/>
        <v>0.19065058002828525</v>
      </c>
      <c r="O176" s="48">
        <f t="shared" si="18"/>
        <v>0.18005888113782495</v>
      </c>
      <c r="P176" s="49"/>
      <c r="Q176" s="49"/>
    </row>
    <row r="177" spans="1:17">
      <c r="A177" s="45">
        <v>75</v>
      </c>
      <c r="B177" s="46">
        <v>0.68820000000000003</v>
      </c>
      <c r="C177" s="47">
        <v>0.56859999999999999</v>
      </c>
      <c r="D177" s="48">
        <f t="shared" si="17"/>
        <v>0.1800715846414771</v>
      </c>
      <c r="E177" s="48">
        <f t="shared" si="17"/>
        <v>0.16806681233204526</v>
      </c>
      <c r="F177" s="48">
        <f t="shared" si="17"/>
        <v>0.16370144058316097</v>
      </c>
      <c r="G177" s="48">
        <f t="shared" si="17"/>
        <v>0.15756263656129244</v>
      </c>
      <c r="H177" s="48">
        <f t="shared" si="17"/>
        <v>0.14829424617533407</v>
      </c>
      <c r="I177" s="48">
        <f t="shared" si="17"/>
        <v>0.14005567694337107</v>
      </c>
      <c r="J177" s="48">
        <f t="shared" si="18"/>
        <v>0.23626790576315729</v>
      </c>
      <c r="K177" s="48">
        <f t="shared" si="18"/>
        <v>0.22051671204561343</v>
      </c>
      <c r="L177" s="48">
        <f t="shared" si="18"/>
        <v>0.21478900523923386</v>
      </c>
      <c r="M177" s="48">
        <f t="shared" si="18"/>
        <v>0.20673441754276259</v>
      </c>
      <c r="N177" s="48">
        <f t="shared" si="18"/>
        <v>0.19457356945201187</v>
      </c>
      <c r="O177" s="48">
        <f t="shared" si="18"/>
        <v>0.18376392670467787</v>
      </c>
      <c r="P177" s="49"/>
      <c r="Q177" s="49"/>
    </row>
    <row r="178" spans="1:17">
      <c r="A178" s="45">
        <v>76</v>
      </c>
      <c r="B178" s="46">
        <v>0.67659999999999998</v>
      </c>
      <c r="C178" s="47">
        <v>0.55610000000000004</v>
      </c>
      <c r="D178" s="48">
        <f t="shared" si="17"/>
        <v>0.18315883025460322</v>
      </c>
      <c r="E178" s="48">
        <f t="shared" si="17"/>
        <v>0.170948241570963</v>
      </c>
      <c r="F178" s="48">
        <f t="shared" si="17"/>
        <v>0.16650802750418472</v>
      </c>
      <c r="G178" s="48">
        <f t="shared" si="17"/>
        <v>0.16026397647277779</v>
      </c>
      <c r="H178" s="48">
        <f t="shared" si="17"/>
        <v>0.15083668373908501</v>
      </c>
      <c r="I178" s="48">
        <f t="shared" si="17"/>
        <v>0.14245686797580251</v>
      </c>
      <c r="J178" s="48">
        <f t="shared" si="18"/>
        <v>0.24157872903602087</v>
      </c>
      <c r="K178" s="48">
        <f t="shared" si="18"/>
        <v>0.22547348043361948</v>
      </c>
      <c r="L178" s="48">
        <f t="shared" si="18"/>
        <v>0.21961702639638261</v>
      </c>
      <c r="M178" s="48">
        <f t="shared" si="18"/>
        <v>0.21138138790651825</v>
      </c>
      <c r="N178" s="48">
        <f t="shared" si="18"/>
        <v>0.19894718861789953</v>
      </c>
      <c r="O178" s="48">
        <f t="shared" si="18"/>
        <v>0.18789456702801621</v>
      </c>
      <c r="P178" s="49"/>
      <c r="Q178" s="49"/>
    </row>
    <row r="179" spans="1:17">
      <c r="A179" s="45">
        <v>77</v>
      </c>
      <c r="B179" s="46">
        <v>0.66439999999999999</v>
      </c>
      <c r="C179" s="47">
        <v>0.54290000000000005</v>
      </c>
      <c r="D179" s="48">
        <f t="shared" si="17"/>
        <v>0.186522071869754</v>
      </c>
      <c r="E179" s="48">
        <f t="shared" si="17"/>
        <v>0.17408726707843705</v>
      </c>
      <c r="F179" s="48">
        <f t="shared" si="17"/>
        <v>0.16956551988159455</v>
      </c>
      <c r="G179" s="48">
        <f t="shared" si="17"/>
        <v>0.16320681288603472</v>
      </c>
      <c r="H179" s="48">
        <f t="shared" si="17"/>
        <v>0.15360641212803269</v>
      </c>
      <c r="I179" s="48">
        <f t="shared" si="17"/>
        <v>0.14507272256536421</v>
      </c>
      <c r="J179" s="48">
        <f t="shared" si="18"/>
        <v>0.2474524428383334</v>
      </c>
      <c r="K179" s="48">
        <f t="shared" si="18"/>
        <v>0.23095561331577782</v>
      </c>
      <c r="L179" s="48">
        <f t="shared" si="18"/>
        <v>0.22495676621666669</v>
      </c>
      <c r="M179" s="48">
        <f t="shared" si="18"/>
        <v>0.2165208874835417</v>
      </c>
      <c r="N179" s="48">
        <f t="shared" si="18"/>
        <v>0.20378436469039218</v>
      </c>
      <c r="O179" s="48">
        <f t="shared" si="18"/>
        <v>0.19246301109648151</v>
      </c>
      <c r="P179" s="49"/>
      <c r="Q179" s="49"/>
    </row>
    <row r="180" spans="1:17">
      <c r="A180" s="45">
        <v>78</v>
      </c>
      <c r="B180" s="46">
        <v>0.65149999999999997</v>
      </c>
      <c r="C180" s="47">
        <v>0.52890000000000004</v>
      </c>
      <c r="D180" s="48">
        <f t="shared" ref="D180:I189" si="19">$B$109/$B180/D$109</f>
        <v>0.19021529478168003</v>
      </c>
      <c r="E180" s="48">
        <f t="shared" si="19"/>
        <v>0.17753427512956801</v>
      </c>
      <c r="F180" s="48">
        <f t="shared" si="19"/>
        <v>0.17292299525607274</v>
      </c>
      <c r="G180" s="48">
        <f t="shared" si="19"/>
        <v>0.16643838293397001</v>
      </c>
      <c r="H180" s="48">
        <f t="shared" si="19"/>
        <v>0.15664788982020708</v>
      </c>
      <c r="I180" s="48">
        <f t="shared" si="19"/>
        <v>0.14794522927464002</v>
      </c>
      <c r="J180" s="48">
        <f t="shared" ref="J180:O189" si="20">$C$109/$C180/J$109</f>
        <v>0.25400251695392551</v>
      </c>
      <c r="K180" s="48">
        <f t="shared" si="20"/>
        <v>0.2370690158236638</v>
      </c>
      <c r="L180" s="48">
        <f t="shared" si="20"/>
        <v>0.23091137904902317</v>
      </c>
      <c r="M180" s="48">
        <f t="shared" si="20"/>
        <v>0.22225220233468479</v>
      </c>
      <c r="N180" s="48">
        <f t="shared" si="20"/>
        <v>0.209178543373821</v>
      </c>
      <c r="O180" s="48">
        <f t="shared" si="20"/>
        <v>0.19755751318638648</v>
      </c>
      <c r="P180" s="49"/>
      <c r="Q180" s="49"/>
    </row>
    <row r="181" spans="1:17">
      <c r="A181" s="45">
        <v>79</v>
      </c>
      <c r="B181" s="46">
        <v>0.63790000000000002</v>
      </c>
      <c r="C181" s="47">
        <v>0.5141</v>
      </c>
      <c r="D181" s="48">
        <f t="shared" si="19"/>
        <v>0.19427067651711011</v>
      </c>
      <c r="E181" s="48">
        <f t="shared" si="19"/>
        <v>0.18131929808263611</v>
      </c>
      <c r="F181" s="48">
        <f t="shared" si="19"/>
        <v>0.17660970592464556</v>
      </c>
      <c r="G181" s="48">
        <f t="shared" si="19"/>
        <v>0.16998684195247132</v>
      </c>
      <c r="H181" s="48">
        <f t="shared" si="19"/>
        <v>0.15998761595526714</v>
      </c>
      <c r="I181" s="48">
        <f t="shared" si="19"/>
        <v>0.1510994150688634</v>
      </c>
      <c r="J181" s="48">
        <f t="shared" si="20"/>
        <v>0.26131478548323522</v>
      </c>
      <c r="K181" s="48">
        <f t="shared" si="20"/>
        <v>0.24389379978435285</v>
      </c>
      <c r="L181" s="48">
        <f t="shared" si="20"/>
        <v>0.23755889589385018</v>
      </c>
      <c r="M181" s="48">
        <f t="shared" si="20"/>
        <v>0.22865043729783077</v>
      </c>
      <c r="N181" s="48">
        <f t="shared" si="20"/>
        <v>0.21520041157442898</v>
      </c>
      <c r="O181" s="48">
        <f t="shared" si="20"/>
        <v>0.20324483315362737</v>
      </c>
      <c r="P181" s="49"/>
      <c r="Q181" s="49"/>
    </row>
    <row r="182" spans="1:17">
      <c r="A182" s="45">
        <v>80</v>
      </c>
      <c r="B182" s="46">
        <v>0.62360000000000004</v>
      </c>
      <c r="C182" s="47">
        <v>0.4985</v>
      </c>
      <c r="D182" s="48">
        <f t="shared" si="19"/>
        <v>0.19872556855398418</v>
      </c>
      <c r="E182" s="48">
        <f t="shared" si="19"/>
        <v>0.1854771973170519</v>
      </c>
      <c r="F182" s="48">
        <f t="shared" si="19"/>
        <v>0.18065960777634923</v>
      </c>
      <c r="G182" s="48">
        <f t="shared" si="19"/>
        <v>0.17388487248473614</v>
      </c>
      <c r="H182" s="48">
        <f t="shared" si="19"/>
        <v>0.16365635057386932</v>
      </c>
      <c r="I182" s="48">
        <f t="shared" si="19"/>
        <v>0.15456433109754322</v>
      </c>
      <c r="J182" s="48">
        <f t="shared" si="20"/>
        <v>0.26949233945221907</v>
      </c>
      <c r="K182" s="48">
        <f t="shared" si="20"/>
        <v>0.25152618348873779</v>
      </c>
      <c r="L182" s="48">
        <f t="shared" si="20"/>
        <v>0.24499303586565369</v>
      </c>
      <c r="M182" s="48">
        <f t="shared" si="20"/>
        <v>0.23580579702069165</v>
      </c>
      <c r="N182" s="48">
        <f t="shared" si="20"/>
        <v>0.2219348677841804</v>
      </c>
      <c r="O182" s="48">
        <f t="shared" si="20"/>
        <v>0.20960515290728149</v>
      </c>
      <c r="P182" s="49"/>
      <c r="Q182" s="49"/>
    </row>
    <row r="183" spans="1:17">
      <c r="A183" s="45">
        <v>81</v>
      </c>
      <c r="B183" s="46">
        <v>0.60850000000000004</v>
      </c>
      <c r="C183" s="47">
        <v>0.48209999999999997</v>
      </c>
      <c r="D183" s="48">
        <f t="shared" si="19"/>
        <v>0.20365696721489651</v>
      </c>
      <c r="E183" s="48">
        <f t="shared" si="19"/>
        <v>0.19007983606723675</v>
      </c>
      <c r="F183" s="48">
        <f t="shared" si="19"/>
        <v>0.18514269746808773</v>
      </c>
      <c r="G183" s="48">
        <f t="shared" si="19"/>
        <v>0.17819984631303443</v>
      </c>
      <c r="H183" s="48">
        <f t="shared" si="19"/>
        <v>0.16771750241226771</v>
      </c>
      <c r="I183" s="48">
        <f t="shared" si="19"/>
        <v>0.15839986338936393</v>
      </c>
      <c r="J183" s="48">
        <f t="shared" si="20"/>
        <v>0.27865988636575656</v>
      </c>
      <c r="K183" s="48">
        <f t="shared" si="20"/>
        <v>0.26008256060803941</v>
      </c>
      <c r="L183" s="48">
        <f t="shared" si="20"/>
        <v>0.25332716942341504</v>
      </c>
      <c r="M183" s="48">
        <f t="shared" si="20"/>
        <v>0.24382740057003696</v>
      </c>
      <c r="N183" s="48">
        <f t="shared" si="20"/>
        <v>0.22948461230121128</v>
      </c>
      <c r="O183" s="48">
        <f t="shared" si="20"/>
        <v>0.2167354671733662</v>
      </c>
      <c r="P183" s="49"/>
      <c r="Q183" s="49"/>
    </row>
    <row r="184" spans="1:17">
      <c r="A184" s="45">
        <v>82</v>
      </c>
      <c r="B184" s="46">
        <v>0.59279999999999999</v>
      </c>
      <c r="C184" s="47">
        <v>0.46500000000000002</v>
      </c>
      <c r="D184" s="48">
        <f t="shared" si="19"/>
        <v>0.20905071617790916</v>
      </c>
      <c r="E184" s="48">
        <f t="shared" si="19"/>
        <v>0.19511400176604854</v>
      </c>
      <c r="F184" s="48">
        <f t="shared" si="19"/>
        <v>0.19004610561628105</v>
      </c>
      <c r="G184" s="48">
        <f t="shared" si="19"/>
        <v>0.18291937665567048</v>
      </c>
      <c r="H184" s="48">
        <f t="shared" si="19"/>
        <v>0.17215941332298401</v>
      </c>
      <c r="I184" s="48">
        <f t="shared" si="19"/>
        <v>0.16259500147170711</v>
      </c>
      <c r="J184" s="48">
        <f t="shared" si="20"/>
        <v>0.28890737896114238</v>
      </c>
      <c r="K184" s="48">
        <f t="shared" si="20"/>
        <v>0.26964688703039957</v>
      </c>
      <c r="L184" s="48">
        <f t="shared" si="20"/>
        <v>0.26264307178285673</v>
      </c>
      <c r="M184" s="48">
        <f t="shared" si="20"/>
        <v>0.25279395659099957</v>
      </c>
      <c r="N184" s="48">
        <f t="shared" si="20"/>
        <v>0.23792372385035254</v>
      </c>
      <c r="O184" s="48">
        <f t="shared" si="20"/>
        <v>0.22470573919199963</v>
      </c>
      <c r="P184" s="49"/>
      <c r="Q184" s="49"/>
    </row>
    <row r="185" spans="1:17">
      <c r="A185" s="45">
        <v>83</v>
      </c>
      <c r="B185" s="46">
        <v>0.57640000000000002</v>
      </c>
      <c r="C185" s="47">
        <v>0.4471</v>
      </c>
      <c r="D185" s="48">
        <f t="shared" si="19"/>
        <v>0.21499872406360954</v>
      </c>
      <c r="E185" s="48">
        <f t="shared" si="19"/>
        <v>0.20066547579270222</v>
      </c>
      <c r="F185" s="48">
        <f t="shared" si="19"/>
        <v>0.19545338551237229</v>
      </c>
      <c r="G185" s="48">
        <f t="shared" si="19"/>
        <v>0.18812388355565832</v>
      </c>
      <c r="H185" s="48">
        <f t="shared" si="19"/>
        <v>0.17705777275826667</v>
      </c>
      <c r="I185" s="48">
        <f t="shared" si="19"/>
        <v>0.16722122982725185</v>
      </c>
      <c r="J185" s="48">
        <f t="shared" si="20"/>
        <v>0.30047401301035837</v>
      </c>
      <c r="K185" s="48">
        <f t="shared" si="20"/>
        <v>0.28044241214300109</v>
      </c>
      <c r="L185" s="48">
        <f t="shared" si="20"/>
        <v>0.27315819364578031</v>
      </c>
      <c r="M185" s="48">
        <f t="shared" si="20"/>
        <v>0.2629147613840635</v>
      </c>
      <c r="N185" s="48">
        <f t="shared" si="20"/>
        <v>0.24744918718500097</v>
      </c>
      <c r="O185" s="48">
        <f t="shared" si="20"/>
        <v>0.23370201011916758</v>
      </c>
      <c r="P185" s="49"/>
      <c r="Q185" s="49"/>
    </row>
    <row r="186" spans="1:17">
      <c r="A186" s="45">
        <v>84</v>
      </c>
      <c r="B186" s="46">
        <v>0.55930000000000002</v>
      </c>
      <c r="C186" s="47">
        <v>0.4284</v>
      </c>
      <c r="D186" s="48">
        <f t="shared" si="19"/>
        <v>0.22157208036879053</v>
      </c>
      <c r="E186" s="48">
        <f t="shared" si="19"/>
        <v>0.20680060834420447</v>
      </c>
      <c r="F186" s="48">
        <f t="shared" si="19"/>
        <v>0.20142916397162774</v>
      </c>
      <c r="G186" s="48">
        <f t="shared" si="19"/>
        <v>0.19387557032269168</v>
      </c>
      <c r="H186" s="48">
        <f t="shared" si="19"/>
        <v>0.1824711250095922</v>
      </c>
      <c r="I186" s="48">
        <f t="shared" si="19"/>
        <v>0.17233384028683707</v>
      </c>
      <c r="J186" s="48">
        <f t="shared" si="20"/>
        <v>0.31358994214969937</v>
      </c>
      <c r="K186" s="48">
        <f t="shared" si="20"/>
        <v>0.29268394600638609</v>
      </c>
      <c r="L186" s="48">
        <f t="shared" si="20"/>
        <v>0.28508176559063575</v>
      </c>
      <c r="M186" s="48">
        <f t="shared" si="20"/>
        <v>0.27439119938098694</v>
      </c>
      <c r="N186" s="48">
        <f t="shared" si="20"/>
        <v>0.25825054059387009</v>
      </c>
      <c r="O186" s="48">
        <f t="shared" si="20"/>
        <v>0.24390328833865504</v>
      </c>
      <c r="P186" s="49"/>
      <c r="Q186" s="49"/>
    </row>
    <row r="187" spans="1:17">
      <c r="A187" s="45">
        <v>85</v>
      </c>
      <c r="B187" s="46">
        <v>0.54149999999999998</v>
      </c>
      <c r="C187" s="47">
        <v>0.40889999999999999</v>
      </c>
      <c r="D187" s="48">
        <f t="shared" si="19"/>
        <v>0.22885552086844793</v>
      </c>
      <c r="E187" s="48">
        <f t="shared" si="19"/>
        <v>0.21359848614388474</v>
      </c>
      <c r="F187" s="48">
        <f t="shared" si="19"/>
        <v>0.20805047351677083</v>
      </c>
      <c r="G187" s="48">
        <f t="shared" si="19"/>
        <v>0.20024858075989194</v>
      </c>
      <c r="H187" s="48">
        <f t="shared" si="19"/>
        <v>0.18846925247989829</v>
      </c>
      <c r="I187" s="48">
        <f t="shared" si="19"/>
        <v>0.17799873845323727</v>
      </c>
      <c r="J187" s="48">
        <f t="shared" si="20"/>
        <v>0.32854470828303062</v>
      </c>
      <c r="K187" s="48">
        <f t="shared" si="20"/>
        <v>0.30664172773082859</v>
      </c>
      <c r="L187" s="48">
        <f t="shared" si="20"/>
        <v>0.29867700753002785</v>
      </c>
      <c r="M187" s="48">
        <f t="shared" si="20"/>
        <v>0.28747661974765176</v>
      </c>
      <c r="N187" s="48">
        <f t="shared" si="20"/>
        <v>0.27056623035073113</v>
      </c>
      <c r="O187" s="48">
        <f t="shared" si="20"/>
        <v>0.25553477310902378</v>
      </c>
      <c r="P187" s="49"/>
      <c r="Q187" s="49"/>
    </row>
    <row r="188" spans="1:17">
      <c r="A188" s="45">
        <v>86</v>
      </c>
      <c r="B188" s="46">
        <v>0.52290000000000003</v>
      </c>
      <c r="C188" s="47">
        <v>0.3886</v>
      </c>
      <c r="D188" s="48">
        <f t="shared" si="19"/>
        <v>0.23699610738241453</v>
      </c>
      <c r="E188" s="48">
        <f t="shared" si="19"/>
        <v>0.22119636689025354</v>
      </c>
      <c r="F188" s="48">
        <f t="shared" si="19"/>
        <v>0.21545100671128589</v>
      </c>
      <c r="G188" s="48">
        <f t="shared" si="19"/>
        <v>0.20737159395961269</v>
      </c>
      <c r="H188" s="48">
        <f t="shared" si="19"/>
        <v>0.19517326490316489</v>
      </c>
      <c r="I188" s="48">
        <f t="shared" si="19"/>
        <v>0.18433030574187795</v>
      </c>
      <c r="J188" s="48">
        <f t="shared" si="20"/>
        <v>0.34570749155154712</v>
      </c>
      <c r="K188" s="48">
        <f t="shared" si="20"/>
        <v>0.32266032544811063</v>
      </c>
      <c r="L188" s="48">
        <f t="shared" si="20"/>
        <v>0.3142795377741337</v>
      </c>
      <c r="M188" s="48">
        <f t="shared" si="20"/>
        <v>0.30249405510760369</v>
      </c>
      <c r="N188" s="48">
        <f t="shared" si="20"/>
        <v>0.2847002871600976</v>
      </c>
      <c r="O188" s="48">
        <f t="shared" si="20"/>
        <v>0.26888360454009219</v>
      </c>
      <c r="P188" s="49"/>
      <c r="Q188" s="49"/>
    </row>
    <row r="189" spans="1:17">
      <c r="A189" s="45">
        <v>87</v>
      </c>
      <c r="B189" s="46">
        <v>0.50370000000000004</v>
      </c>
      <c r="C189" s="47">
        <v>0.36759999999999998</v>
      </c>
      <c r="D189" s="48">
        <f t="shared" si="19"/>
        <v>0.24602990778293535</v>
      </c>
      <c r="E189" s="48">
        <f t="shared" si="19"/>
        <v>0.22962791393073964</v>
      </c>
      <c r="F189" s="48">
        <f t="shared" si="19"/>
        <v>0.22366355252994119</v>
      </c>
      <c r="G189" s="48">
        <f t="shared" si="19"/>
        <v>0.2152761693100684</v>
      </c>
      <c r="H189" s="48">
        <f t="shared" si="19"/>
        <v>0.20261286523300556</v>
      </c>
      <c r="I189" s="48">
        <f t="shared" si="19"/>
        <v>0.19135659494228302</v>
      </c>
      <c r="J189" s="48">
        <f t="shared" si="20"/>
        <v>0.36545683138447016</v>
      </c>
      <c r="K189" s="48">
        <f t="shared" si="20"/>
        <v>0.34109304262550544</v>
      </c>
      <c r="L189" s="48">
        <f t="shared" si="20"/>
        <v>0.33223348307679101</v>
      </c>
      <c r="M189" s="48">
        <f t="shared" si="20"/>
        <v>0.31977472746141133</v>
      </c>
      <c r="N189" s="48">
        <f t="shared" si="20"/>
        <v>0.30096444937544597</v>
      </c>
      <c r="O189" s="48">
        <f t="shared" si="20"/>
        <v>0.28424420218792118</v>
      </c>
      <c r="P189" s="49"/>
      <c r="Q189" s="49"/>
    </row>
    <row r="190" spans="1:17">
      <c r="A190" s="45">
        <v>88</v>
      </c>
      <c r="B190" s="46">
        <v>0.48380000000000001</v>
      </c>
      <c r="C190" s="47">
        <v>0.3458</v>
      </c>
      <c r="D190" s="48">
        <f t="shared" ref="D190:I202" si="21">$B$109/$B190/D$109</f>
        <v>0.25614978203857908</v>
      </c>
      <c r="E190" s="48">
        <f t="shared" si="21"/>
        <v>0.23907312990267379</v>
      </c>
      <c r="F190" s="48">
        <f t="shared" si="21"/>
        <v>0.23286343821689004</v>
      </c>
      <c r="G190" s="48">
        <f t="shared" si="21"/>
        <v>0.22413105928375665</v>
      </c>
      <c r="H190" s="48">
        <f t="shared" si="21"/>
        <v>0.21094687932588863</v>
      </c>
      <c r="I190" s="48">
        <f t="shared" si="21"/>
        <v>0.19922760825222816</v>
      </c>
      <c r="J190" s="48">
        <f t="shared" ref="J190:O202" si="22">$C$109/$C190/J$109</f>
        <v>0.3884960416915304</v>
      </c>
      <c r="K190" s="48">
        <f t="shared" si="22"/>
        <v>0.36259630557876171</v>
      </c>
      <c r="L190" s="48">
        <f t="shared" si="22"/>
        <v>0.35317821971957308</v>
      </c>
      <c r="M190" s="48">
        <f t="shared" si="22"/>
        <v>0.33993403648008907</v>
      </c>
      <c r="N190" s="48">
        <f t="shared" si="22"/>
        <v>0.31993791668714266</v>
      </c>
      <c r="O190" s="48">
        <f t="shared" si="22"/>
        <v>0.30216358798230142</v>
      </c>
      <c r="P190" s="49"/>
      <c r="Q190" s="49"/>
    </row>
    <row r="191" spans="1:17">
      <c r="A191" s="45">
        <v>89</v>
      </c>
      <c r="B191" s="46">
        <v>0.4632</v>
      </c>
      <c r="C191" s="47">
        <v>0.32319999999999999</v>
      </c>
      <c r="D191" s="48">
        <f t="shared" si="21"/>
        <v>0.26754159013442258</v>
      </c>
      <c r="E191" s="48">
        <f t="shared" si="21"/>
        <v>0.24970548412546109</v>
      </c>
      <c r="F191" s="48">
        <f t="shared" si="21"/>
        <v>0.24321962739492961</v>
      </c>
      <c r="G191" s="48">
        <f t="shared" si="21"/>
        <v>0.23409889136761974</v>
      </c>
      <c r="H191" s="48">
        <f t="shared" si="21"/>
        <v>0.22032836834599509</v>
      </c>
      <c r="I191" s="48">
        <f t="shared" si="21"/>
        <v>0.20808790343788422</v>
      </c>
      <c r="J191" s="48">
        <f t="shared" si="22"/>
        <v>0.41566191589397039</v>
      </c>
      <c r="K191" s="48">
        <f t="shared" si="22"/>
        <v>0.387951121501039</v>
      </c>
      <c r="L191" s="48">
        <f t="shared" si="22"/>
        <v>0.37787446899451849</v>
      </c>
      <c r="M191" s="48">
        <f t="shared" si="22"/>
        <v>0.36370417640722408</v>
      </c>
      <c r="N191" s="48">
        <f t="shared" si="22"/>
        <v>0.34230981308915209</v>
      </c>
      <c r="O191" s="48">
        <f t="shared" si="22"/>
        <v>0.32329260125086584</v>
      </c>
      <c r="P191" s="49"/>
      <c r="Q191" s="49"/>
    </row>
    <row r="192" spans="1:17">
      <c r="A192" s="45">
        <v>90</v>
      </c>
      <c r="B192" s="46">
        <v>0.44190000000000002</v>
      </c>
      <c r="C192" s="47">
        <v>0.29980000000000001</v>
      </c>
      <c r="D192" s="48">
        <f t="shared" si="21"/>
        <v>0.28043734906147211</v>
      </c>
      <c r="E192" s="48">
        <f t="shared" si="21"/>
        <v>0.26174152579070731</v>
      </c>
      <c r="F192" s="48">
        <f t="shared" si="21"/>
        <v>0.25494304460133826</v>
      </c>
      <c r="G192" s="48">
        <f t="shared" si="21"/>
        <v>0.24538268042878808</v>
      </c>
      <c r="H192" s="48">
        <f t="shared" si="21"/>
        <v>0.23094840510944764</v>
      </c>
      <c r="I192" s="48">
        <f t="shared" si="21"/>
        <v>0.21811793815892275</v>
      </c>
      <c r="J192" s="48">
        <f t="shared" si="22"/>
        <v>0.44810517417255241</v>
      </c>
      <c r="K192" s="48">
        <f t="shared" si="22"/>
        <v>0.41823149589438224</v>
      </c>
      <c r="L192" s="48">
        <f t="shared" si="22"/>
        <v>0.40736834015686579</v>
      </c>
      <c r="M192" s="48">
        <f t="shared" si="22"/>
        <v>0.39209202740098331</v>
      </c>
      <c r="N192" s="48">
        <f t="shared" si="22"/>
        <v>0.36902779049504314</v>
      </c>
      <c r="O192" s="48">
        <f t="shared" si="22"/>
        <v>0.34852624657865189</v>
      </c>
      <c r="P192" s="49"/>
      <c r="Q192" s="49"/>
    </row>
    <row r="193" spans="1:17">
      <c r="A193" s="45">
        <v>91</v>
      </c>
      <c r="B193" s="46">
        <v>0.41980000000000001</v>
      </c>
      <c r="C193" s="47">
        <v>0.27560000000000001</v>
      </c>
      <c r="D193" s="48">
        <f t="shared" si="21"/>
        <v>0.29520072546513709</v>
      </c>
      <c r="E193" s="48">
        <f t="shared" si="21"/>
        <v>0.27552067710079459</v>
      </c>
      <c r="F193" s="48">
        <f t="shared" si="21"/>
        <v>0.26836429587739735</v>
      </c>
      <c r="G193" s="48">
        <f t="shared" si="21"/>
        <v>0.25830063478199494</v>
      </c>
      <c r="H193" s="48">
        <f t="shared" si="21"/>
        <v>0.24310647979481878</v>
      </c>
      <c r="I193" s="48">
        <f t="shared" si="21"/>
        <v>0.22960056425066216</v>
      </c>
      <c r="J193" s="48">
        <f t="shared" si="22"/>
        <v>0.48745258061295793</v>
      </c>
      <c r="K193" s="48">
        <f t="shared" si="22"/>
        <v>0.45495574190542737</v>
      </c>
      <c r="L193" s="48">
        <f t="shared" si="22"/>
        <v>0.44313870964814356</v>
      </c>
      <c r="M193" s="48">
        <f t="shared" si="22"/>
        <v>0.42652100803633813</v>
      </c>
      <c r="N193" s="48">
        <f t="shared" si="22"/>
        <v>0.40143153697537709</v>
      </c>
      <c r="O193" s="48">
        <f t="shared" si="22"/>
        <v>0.37912978492118948</v>
      </c>
      <c r="P193" s="49"/>
      <c r="Q193" s="49"/>
    </row>
    <row r="194" spans="1:17">
      <c r="A194" s="45">
        <v>92</v>
      </c>
      <c r="B194" s="46">
        <v>0.39710000000000001</v>
      </c>
      <c r="C194" s="47">
        <v>0.25069999999999998</v>
      </c>
      <c r="D194" s="48">
        <f t="shared" si="21"/>
        <v>0.31207571027515624</v>
      </c>
      <c r="E194" s="48">
        <f t="shared" si="21"/>
        <v>0.29127066292347914</v>
      </c>
      <c r="F194" s="48">
        <f t="shared" si="21"/>
        <v>0.28370519115923293</v>
      </c>
      <c r="G194" s="48">
        <f t="shared" si="21"/>
        <v>0.27306624649076167</v>
      </c>
      <c r="H194" s="48">
        <f t="shared" si="21"/>
        <v>0.25700352610895216</v>
      </c>
      <c r="I194" s="48">
        <f t="shared" si="21"/>
        <v>0.24272555243623262</v>
      </c>
      <c r="J194" s="48">
        <f t="shared" si="22"/>
        <v>0.53586729643769937</v>
      </c>
      <c r="K194" s="48">
        <f t="shared" si="22"/>
        <v>0.50014281000851935</v>
      </c>
      <c r="L194" s="48">
        <f t="shared" si="22"/>
        <v>0.48715208767063573</v>
      </c>
      <c r="M194" s="48">
        <f t="shared" si="22"/>
        <v>0.46888388438298689</v>
      </c>
      <c r="N194" s="48">
        <f t="shared" si="22"/>
        <v>0.4413024794192818</v>
      </c>
      <c r="O194" s="48">
        <f t="shared" si="22"/>
        <v>0.41678567500709945</v>
      </c>
      <c r="P194" s="49"/>
      <c r="Q194" s="49"/>
    </row>
    <row r="195" spans="1:17">
      <c r="A195" s="45">
        <v>93</v>
      </c>
      <c r="B195" s="46">
        <v>0.37369999999999998</v>
      </c>
      <c r="C195" s="47">
        <v>0.22500000000000001</v>
      </c>
      <c r="D195" s="48">
        <f t="shared" si="21"/>
        <v>0.33161697765658166</v>
      </c>
      <c r="E195" s="48">
        <f t="shared" si="21"/>
        <v>0.30950917914614284</v>
      </c>
      <c r="F195" s="48">
        <f t="shared" si="21"/>
        <v>0.30146997968780148</v>
      </c>
      <c r="G195" s="48">
        <f t="shared" si="21"/>
        <v>0.29016485544950887</v>
      </c>
      <c r="H195" s="48">
        <f t="shared" si="21"/>
        <v>0.2730963345407143</v>
      </c>
      <c r="I195" s="48">
        <f t="shared" si="21"/>
        <v>0.25792431595511905</v>
      </c>
      <c r="J195" s="48">
        <f t="shared" si="22"/>
        <v>0.59707524985302762</v>
      </c>
      <c r="K195" s="48">
        <f t="shared" si="22"/>
        <v>0.55727023319615909</v>
      </c>
      <c r="L195" s="48">
        <f t="shared" si="22"/>
        <v>0.54279568168457049</v>
      </c>
      <c r="M195" s="48">
        <f t="shared" si="22"/>
        <v>0.52244084362139909</v>
      </c>
      <c r="N195" s="48">
        <f t="shared" si="22"/>
        <v>0.49170902929072857</v>
      </c>
      <c r="O195" s="48">
        <f t="shared" si="22"/>
        <v>0.46439186099679919</v>
      </c>
      <c r="P195" s="49"/>
      <c r="Q195" s="49"/>
    </row>
    <row r="196" spans="1:17">
      <c r="A196" s="45">
        <v>94</v>
      </c>
      <c r="B196" s="46">
        <v>0.34960000000000002</v>
      </c>
      <c r="C196" s="47">
        <v>0.19850000000000001</v>
      </c>
      <c r="D196" s="48">
        <f t="shared" si="21"/>
        <v>0.35447730134515026</v>
      </c>
      <c r="E196" s="48">
        <f t="shared" si="21"/>
        <v>0.33084548125547358</v>
      </c>
      <c r="F196" s="48">
        <f t="shared" si="21"/>
        <v>0.32225209213195477</v>
      </c>
      <c r="G196" s="48">
        <f t="shared" si="21"/>
        <v>0.31016763867700647</v>
      </c>
      <c r="H196" s="48">
        <f t="shared" si="21"/>
        <v>0.29192248346071198</v>
      </c>
      <c r="I196" s="48">
        <f t="shared" si="21"/>
        <v>0.27570456771289464</v>
      </c>
      <c r="J196" s="48">
        <f t="shared" si="22"/>
        <v>0.67678554769234867</v>
      </c>
      <c r="K196" s="48">
        <f t="shared" si="22"/>
        <v>0.63166651117952533</v>
      </c>
      <c r="L196" s="48">
        <f t="shared" si="22"/>
        <v>0.615259588811226</v>
      </c>
      <c r="M196" s="48">
        <f t="shared" si="22"/>
        <v>0.59218735423080504</v>
      </c>
      <c r="N196" s="48">
        <f t="shared" si="22"/>
        <v>0.55735280398193421</v>
      </c>
      <c r="O196" s="48">
        <f t="shared" si="22"/>
        <v>0.52638875931627116</v>
      </c>
      <c r="P196" s="49"/>
      <c r="Q196" s="49"/>
    </row>
    <row r="197" spans="1:17">
      <c r="A197" s="45">
        <v>95</v>
      </c>
      <c r="B197" s="46">
        <v>0.32479999999999998</v>
      </c>
      <c r="C197" s="47">
        <v>0.17119999999999999</v>
      </c>
      <c r="D197" s="48">
        <f t="shared" si="21"/>
        <v>0.38154330218677512</v>
      </c>
      <c r="E197" s="48">
        <f t="shared" si="21"/>
        <v>0.35610708204099012</v>
      </c>
      <c r="F197" s="48">
        <f t="shared" si="21"/>
        <v>0.34685754744252284</v>
      </c>
      <c r="G197" s="48">
        <f t="shared" si="21"/>
        <v>0.33385038941342821</v>
      </c>
      <c r="H197" s="48">
        <f t="shared" si="21"/>
        <v>0.31421213121263836</v>
      </c>
      <c r="I197" s="48">
        <f t="shared" si="21"/>
        <v>0.29675590170082505</v>
      </c>
      <c r="J197" s="48">
        <f t="shared" si="22"/>
        <v>0.78470754215497207</v>
      </c>
      <c r="K197" s="48">
        <f t="shared" si="22"/>
        <v>0.73239370601130727</v>
      </c>
      <c r="L197" s="48">
        <f t="shared" si="22"/>
        <v>0.71337049286815646</v>
      </c>
      <c r="M197" s="48">
        <f t="shared" si="22"/>
        <v>0.68661909938560051</v>
      </c>
      <c r="N197" s="48">
        <f t="shared" si="22"/>
        <v>0.64622974059821237</v>
      </c>
      <c r="O197" s="48">
        <f t="shared" si="22"/>
        <v>0.61032808834275609</v>
      </c>
      <c r="P197" s="49"/>
      <c r="Q197" s="49"/>
    </row>
    <row r="198" spans="1:17">
      <c r="A198" s="45">
        <v>96</v>
      </c>
      <c r="B198" s="46">
        <v>0.29920000000000002</v>
      </c>
      <c r="C198" s="47">
        <v>0.1431</v>
      </c>
      <c r="D198" s="48">
        <f t="shared" si="21"/>
        <v>0.41418871841665955</v>
      </c>
      <c r="E198" s="48">
        <f t="shared" si="21"/>
        <v>0.38657613718888223</v>
      </c>
      <c r="F198" s="48">
        <f t="shared" si="21"/>
        <v>0.37653519856059953</v>
      </c>
      <c r="G198" s="48">
        <f t="shared" si="21"/>
        <v>0.36241512861457703</v>
      </c>
      <c r="H198" s="48">
        <f t="shared" si="21"/>
        <v>0.34109659163724904</v>
      </c>
      <c r="I198" s="48">
        <f t="shared" si="21"/>
        <v>0.32214678099073518</v>
      </c>
      <c r="J198" s="48">
        <f t="shared" si="22"/>
        <v>0.93879756266199299</v>
      </c>
      <c r="K198" s="48">
        <f t="shared" si="22"/>
        <v>0.87621105848452674</v>
      </c>
      <c r="L198" s="48">
        <f t="shared" si="22"/>
        <v>0.85345232969272089</v>
      </c>
      <c r="M198" s="48">
        <f t="shared" si="22"/>
        <v>0.8214478673292438</v>
      </c>
      <c r="N198" s="48">
        <f t="shared" si="22"/>
        <v>0.7731274045451707</v>
      </c>
      <c r="O198" s="48">
        <f t="shared" si="22"/>
        <v>0.73017588207043893</v>
      </c>
      <c r="P198" s="49"/>
      <c r="Q198" s="49"/>
    </row>
    <row r="199" spans="1:17">
      <c r="A199" s="45">
        <v>97</v>
      </c>
      <c r="B199" s="46">
        <v>0.27300000000000002</v>
      </c>
      <c r="C199" s="47">
        <v>0.1143</v>
      </c>
      <c r="D199" s="48">
        <f t="shared" si="21"/>
        <v>0.45393869798631703</v>
      </c>
      <c r="E199" s="48">
        <f t="shared" si="21"/>
        <v>0.42367611812056255</v>
      </c>
      <c r="F199" s="48">
        <f t="shared" si="21"/>
        <v>0.41267154362392455</v>
      </c>
      <c r="G199" s="48">
        <f t="shared" si="21"/>
        <v>0.39719636073802733</v>
      </c>
      <c r="H199" s="48">
        <f t="shared" si="21"/>
        <v>0.37383186892990811</v>
      </c>
      <c r="I199" s="48">
        <f t="shared" si="21"/>
        <v>0.35306343176713545</v>
      </c>
      <c r="J199" s="48">
        <f t="shared" si="22"/>
        <v>1.1753449800256448</v>
      </c>
      <c r="K199" s="48">
        <f t="shared" si="22"/>
        <v>1.0969886480239353</v>
      </c>
      <c r="L199" s="48">
        <f t="shared" si="22"/>
        <v>1.0684954363869499</v>
      </c>
      <c r="M199" s="48">
        <f t="shared" si="22"/>
        <v>1.0284268575224391</v>
      </c>
      <c r="N199" s="48">
        <f t="shared" si="22"/>
        <v>0.96793116002111934</v>
      </c>
      <c r="O199" s="48">
        <f t="shared" si="22"/>
        <v>0.9141572066866126</v>
      </c>
      <c r="P199" s="49"/>
      <c r="Q199" s="49"/>
    </row>
    <row r="200" spans="1:17">
      <c r="A200" s="45">
        <v>98</v>
      </c>
      <c r="B200" s="46">
        <v>0.24610000000000001</v>
      </c>
      <c r="C200" s="47">
        <v>8.4699999999999998E-2</v>
      </c>
      <c r="D200" s="48">
        <f t="shared" si="21"/>
        <v>0.50355654022862473</v>
      </c>
      <c r="E200" s="48">
        <f t="shared" si="21"/>
        <v>0.46998610421338305</v>
      </c>
      <c r="F200" s="48">
        <f t="shared" si="21"/>
        <v>0.45777867293511337</v>
      </c>
      <c r="G200" s="48">
        <f t="shared" si="21"/>
        <v>0.44061197270004659</v>
      </c>
      <c r="H200" s="48">
        <f t="shared" si="21"/>
        <v>0.41469362136474974</v>
      </c>
      <c r="I200" s="48">
        <f t="shared" si="21"/>
        <v>0.39165508684448586</v>
      </c>
      <c r="J200" s="48">
        <f t="shared" si="22"/>
        <v>1.5860912776497191</v>
      </c>
      <c r="K200" s="48">
        <f t="shared" si="22"/>
        <v>1.4803518591397378</v>
      </c>
      <c r="L200" s="48">
        <f t="shared" si="22"/>
        <v>1.4419011614997446</v>
      </c>
      <c r="M200" s="48">
        <f t="shared" si="22"/>
        <v>1.3878298679435042</v>
      </c>
      <c r="N200" s="48">
        <f t="shared" si="22"/>
        <v>1.3061928168880039</v>
      </c>
      <c r="O200" s="48">
        <f t="shared" si="22"/>
        <v>1.2336265492831149</v>
      </c>
      <c r="P200" s="49"/>
      <c r="Q200" s="49"/>
    </row>
    <row r="201" spans="1:17">
      <c r="A201" s="45">
        <v>99</v>
      </c>
      <c r="B201" s="46">
        <v>0.2185</v>
      </c>
      <c r="C201" s="47">
        <v>5.4300000000000001E-2</v>
      </c>
      <c r="D201" s="48">
        <f t="shared" si="21"/>
        <v>0.56716368215224044</v>
      </c>
      <c r="E201" s="48">
        <f t="shared" si="21"/>
        <v>0.5293527700087578</v>
      </c>
      <c r="F201" s="48">
        <f t="shared" si="21"/>
        <v>0.51560334741112768</v>
      </c>
      <c r="G201" s="48">
        <f t="shared" si="21"/>
        <v>0.4962682218832104</v>
      </c>
      <c r="H201" s="48">
        <f t="shared" si="21"/>
        <v>0.4670759735371392</v>
      </c>
      <c r="I201" s="48">
        <f t="shared" si="21"/>
        <v>0.44112730834063146</v>
      </c>
      <c r="J201" s="48">
        <f t="shared" si="22"/>
        <v>2.4740687148606115</v>
      </c>
      <c r="K201" s="48">
        <f t="shared" si="22"/>
        <v>2.3091308005365705</v>
      </c>
      <c r="L201" s="48">
        <f t="shared" si="22"/>
        <v>2.2491533771460102</v>
      </c>
      <c r="M201" s="48">
        <f t="shared" si="22"/>
        <v>2.1648101255030348</v>
      </c>
      <c r="N201" s="48">
        <f t="shared" si="22"/>
        <v>2.0374683534146212</v>
      </c>
      <c r="O201" s="48">
        <f t="shared" si="22"/>
        <v>1.9242756671138088</v>
      </c>
      <c r="P201" s="49"/>
      <c r="Q201" s="49"/>
    </row>
    <row r="202" spans="1:17">
      <c r="A202" s="38">
        <v>100</v>
      </c>
      <c r="B202" s="50">
        <v>0.19020000000000001</v>
      </c>
      <c r="C202" s="51">
        <v>2.3099999999999999E-2</v>
      </c>
      <c r="D202" s="48">
        <f t="shared" si="21"/>
        <v>0.65155238985417741</v>
      </c>
      <c r="E202" s="48">
        <f t="shared" si="21"/>
        <v>0.60811556386389887</v>
      </c>
      <c r="F202" s="48">
        <f t="shared" si="21"/>
        <v>0.59232035441288844</v>
      </c>
      <c r="G202" s="48">
        <f t="shared" si="21"/>
        <v>0.57010834112240516</v>
      </c>
      <c r="H202" s="48">
        <f t="shared" si="21"/>
        <v>0.53657255635049905</v>
      </c>
      <c r="I202" s="48">
        <f t="shared" si="21"/>
        <v>0.50676296988658243</v>
      </c>
      <c r="J202" s="48">
        <f t="shared" si="22"/>
        <v>5.8156680180489699</v>
      </c>
      <c r="K202" s="48">
        <f t="shared" si="22"/>
        <v>5.4279568168457049</v>
      </c>
      <c r="L202" s="48">
        <f t="shared" si="22"/>
        <v>5.2869709254990633</v>
      </c>
      <c r="M202" s="48">
        <f t="shared" si="22"/>
        <v>5.0887095157928481</v>
      </c>
      <c r="N202" s="48">
        <f t="shared" si="22"/>
        <v>4.7893736619226814</v>
      </c>
      <c r="O202" s="48">
        <f t="shared" si="22"/>
        <v>4.5232973473714209</v>
      </c>
      <c r="P202" s="49"/>
      <c r="Q202" s="49"/>
    </row>
    <row r="203" spans="1:17">
      <c r="D203" s="48"/>
      <c r="E203" s="48"/>
      <c r="F203" s="48"/>
      <c r="G203" s="48"/>
      <c r="H203" s="48"/>
      <c r="I203" s="48"/>
      <c r="J203" s="49"/>
      <c r="K203" s="49"/>
      <c r="L203" s="49"/>
      <c r="M203" s="52"/>
    </row>
    <row r="204" spans="1:17">
      <c r="D204" s="48"/>
      <c r="E204" s="48"/>
      <c r="F204" s="48"/>
      <c r="G204" s="48"/>
      <c r="H204" s="48"/>
      <c r="I204" s="48"/>
      <c r="J204" s="49"/>
      <c r="K204" s="49"/>
      <c r="L204" s="49"/>
      <c r="M204" s="52"/>
    </row>
    <row r="205" spans="1:17">
      <c r="D205" s="48"/>
      <c r="E205" s="48"/>
      <c r="F205" s="48"/>
      <c r="G205" s="48"/>
      <c r="H205" s="48"/>
      <c r="I205" s="48"/>
      <c r="J205" s="49"/>
      <c r="K205" s="49"/>
      <c r="L205" s="49"/>
      <c r="M205" s="52"/>
    </row>
    <row r="206" spans="1:17">
      <c r="D206" s="48"/>
      <c r="E206" s="48"/>
      <c r="F206" s="48"/>
      <c r="G206" s="48"/>
      <c r="H206" s="48"/>
      <c r="I206" s="53"/>
      <c r="J206" s="54"/>
      <c r="K206" s="54"/>
      <c r="L206" s="54"/>
      <c r="M206" s="55"/>
    </row>
    <row r="207" spans="1:17">
      <c r="G207" s="23"/>
      <c r="H207" s="24"/>
      <c r="I207" s="25"/>
      <c r="K207" s="24"/>
    </row>
    <row r="208" spans="1:17">
      <c r="G208" s="23"/>
      <c r="H208" s="24"/>
      <c r="I208" s="25"/>
      <c r="K208" s="24"/>
    </row>
    <row r="209" spans="7:11">
      <c r="G209" s="23"/>
      <c r="H209" s="24"/>
      <c r="I209" s="25"/>
      <c r="K209" s="24"/>
    </row>
    <row r="210" spans="7:11">
      <c r="G210" s="23"/>
      <c r="H210" s="24"/>
      <c r="I210" s="25"/>
      <c r="K210" s="24"/>
    </row>
  </sheetData>
  <sheetProtection selectLockedCells="1" selectUnlockedCells="1"/>
  <sortState ref="A43:G52">
    <sortCondition ref="A43:A52"/>
  </sortState>
  <pageMargins left="0.32013888888888897" right="0.27986111111111101" top="0.55972222222222201" bottom="0.32013888888888897" header="0.3" footer="0.51180555555555596"/>
  <pageSetup scale="61" firstPageNumber="0" orientation="portrait" horizontalDpi="300" verticalDpi="300" r:id="rId1"/>
  <headerFooter alignWithMargins="0">
    <oddHeader>&amp;C&amp;16 2011 USCAA Marathon Championship</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1"/>
  <sheetViews>
    <sheetView zoomScale="90" zoomScaleNormal="90" workbookViewId="0"/>
  </sheetViews>
  <sheetFormatPr defaultRowHeight="12.75"/>
  <cols>
    <col min="1" max="1" width="19" customWidth="1"/>
    <col min="2" max="2" width="11.42578125" customWidth="1"/>
    <col min="3" max="3" width="17" customWidth="1"/>
    <col min="4" max="4" width="24.28515625" customWidth="1"/>
    <col min="5" max="5" width="8.140625" customWidth="1"/>
    <col min="6" max="6" width="9.28515625" customWidth="1"/>
    <col min="7" max="7" width="10.42578125" customWidth="1"/>
    <col min="8" max="8" width="10.85546875" customWidth="1"/>
    <col min="9" max="9" width="12.140625" customWidth="1"/>
    <col min="10" max="10" width="10.85546875" customWidth="1"/>
    <col min="12" max="12" width="12.7109375" customWidth="1"/>
    <col min="13" max="13" width="14.42578125" customWidth="1"/>
    <col min="14" max="14" width="4.85546875" customWidth="1"/>
    <col min="15" max="15" width="8.85546875" customWidth="1"/>
    <col min="16" max="16" width="12.140625" customWidth="1"/>
    <col min="17" max="17" width="8.85546875" customWidth="1"/>
    <col min="18" max="18" width="5.42578125" customWidth="1"/>
    <col min="20" max="20" width="54.5703125" customWidth="1"/>
    <col min="21" max="21" width="24.140625" customWidth="1"/>
    <col min="22" max="22" width="39.28515625" customWidth="1"/>
    <col min="23" max="23" width="12.5703125" customWidth="1"/>
    <col min="24" max="24" width="14.7109375" customWidth="1"/>
    <col min="25" max="25" width="15.85546875" customWidth="1"/>
  </cols>
  <sheetData>
    <row r="1" spans="1:18" ht="38.25">
      <c r="A1" s="56" t="s">
        <v>0</v>
      </c>
      <c r="B1" s="56" t="s">
        <v>1</v>
      </c>
      <c r="C1" s="56" t="s">
        <v>2</v>
      </c>
      <c r="D1" s="56" t="s">
        <v>3</v>
      </c>
      <c r="E1" s="57" t="s">
        <v>4</v>
      </c>
      <c r="F1" s="57" t="s">
        <v>5</v>
      </c>
      <c r="G1" s="58" t="s">
        <v>25</v>
      </c>
      <c r="H1" s="59" t="s">
        <v>7</v>
      </c>
      <c r="I1" s="60" t="s">
        <v>8</v>
      </c>
      <c r="J1" s="57" t="s">
        <v>9</v>
      </c>
      <c r="K1" s="59" t="s">
        <v>10</v>
      </c>
      <c r="L1" s="57" t="s">
        <v>11</v>
      </c>
      <c r="M1" s="57" t="s">
        <v>12</v>
      </c>
      <c r="N1" s="57"/>
      <c r="O1" s="57"/>
      <c r="P1" s="57"/>
      <c r="Q1" s="57"/>
      <c r="R1" s="27"/>
    </row>
    <row r="2" spans="1:18" ht="15.75" customHeight="1">
      <c r="A2" t="s">
        <v>19</v>
      </c>
      <c r="B2" s="6" t="s">
        <v>1057</v>
      </c>
      <c r="C2" s="6" t="s">
        <v>1105</v>
      </c>
      <c r="D2" s="6" t="str">
        <f t="shared" ref="D2:D24" si="0">B2&amp;" "&amp;C2</f>
        <v>Richard Stotlar</v>
      </c>
      <c r="E2" s="7" t="s">
        <v>16</v>
      </c>
      <c r="F2" s="7">
        <v>70</v>
      </c>
      <c r="G2" s="8">
        <v>6.2233796296296294E-2</v>
      </c>
      <c r="H2" s="9">
        <f>IF($E2="M",'2012 Half Marathon Results'!$B$74,IF($E2="F",'2012 Half Marathon Results'!$C$74,0))</f>
        <v>4.1122685185185186E-2</v>
      </c>
      <c r="I2" s="10">
        <f>IF(AND($F2&gt;7,$F2&lt;101,$E2="M"),INDEX('2012 Half Marathon Results'!$B$75:$B$167,$F2-7,1),IF(AND($F2&gt;7,$F2&lt;101,$E2="F"),INDEX('2012 Half Marathon Results'!$C$75:$C$167,$F2-7,1),1))</f>
        <v>0.73340000000000005</v>
      </c>
      <c r="J2" s="9">
        <f t="shared" ref="J2:J24" si="1">IF($I2=0,0,$H2/$I2)</f>
        <v>5.6071291498752639E-2</v>
      </c>
      <c r="K2" s="9">
        <f t="shared" ref="K2:K24" si="2">IF($G2=0,0,$G2*$I2)</f>
        <v>4.5642266203703707E-2</v>
      </c>
      <c r="L2" s="11">
        <f t="shared" ref="L2:L24" si="3">IF($G2=0,0,TRUNC(10000*$J2/$G2)/100)</f>
        <v>90.09</v>
      </c>
      <c r="M2" s="12">
        <f>L2+L3</f>
        <v>171.75</v>
      </c>
      <c r="N2" s="61"/>
      <c r="O2" s="61"/>
      <c r="P2" s="61"/>
      <c r="Q2" s="61"/>
      <c r="R2" s="27"/>
    </row>
    <row r="3" spans="1:18" ht="15.75" customHeight="1">
      <c r="A3" t="s">
        <v>19</v>
      </c>
      <c r="B3" s="6" t="s">
        <v>1101</v>
      </c>
      <c r="C3" s="6" t="s">
        <v>1102</v>
      </c>
      <c r="D3" s="6" t="str">
        <f t="shared" si="0"/>
        <v>Steve Kohorst</v>
      </c>
      <c r="E3" s="7" t="s">
        <v>16</v>
      </c>
      <c r="F3" s="7">
        <v>61</v>
      </c>
      <c r="G3" s="8">
        <v>6.283564814814814E-2</v>
      </c>
      <c r="H3" s="9">
        <f>IF($E3="M",'2012 Half Marathon Results'!$B$74,IF($E3="F",'2012 Half Marathon Results'!$C$74,0))</f>
        <v>4.1122685185185186E-2</v>
      </c>
      <c r="I3" s="10">
        <f>IF(AND($F3&gt;7,$F3&lt;101,$E3="M"),INDEX('2012 Half Marathon Results'!$B$75:$B$167,$F3-7,1),IF(AND($F3&gt;7,$F3&lt;101,$E3="F"),INDEX('2012 Half Marathon Results'!$C$75:$C$167,$F3-7,1),1))</f>
        <v>0.8014</v>
      </c>
      <c r="J3" s="9">
        <f t="shared" si="1"/>
        <v>5.1313557755409515E-2</v>
      </c>
      <c r="K3" s="9">
        <f t="shared" si="2"/>
        <v>5.0356488425925917E-2</v>
      </c>
      <c r="L3" s="11">
        <f t="shared" si="3"/>
        <v>81.66</v>
      </c>
      <c r="M3" s="12"/>
      <c r="N3" s="61"/>
      <c r="O3" s="61"/>
      <c r="P3" s="61"/>
      <c r="Q3" s="61"/>
      <c r="R3" s="27"/>
    </row>
    <row r="4" spans="1:18" ht="15.75" customHeight="1">
      <c r="A4" t="s">
        <v>19</v>
      </c>
      <c r="B4" s="6" t="s">
        <v>1103</v>
      </c>
      <c r="C4" s="6" t="s">
        <v>1104</v>
      </c>
      <c r="D4" s="6" t="str">
        <f t="shared" si="0"/>
        <v>Ricardo Rodriguez</v>
      </c>
      <c r="E4" s="7" t="s">
        <v>16</v>
      </c>
      <c r="F4" s="7">
        <v>41</v>
      </c>
      <c r="G4" s="8">
        <v>6.3125000000000001E-2</v>
      </c>
      <c r="H4" s="9">
        <f>IF($E4="M",'2012 Half Marathon Results'!$B$74,IF($E4="F",'2012 Half Marathon Results'!$C$74,0))</f>
        <v>4.1122685185185186E-2</v>
      </c>
      <c r="I4" s="10">
        <f>IF(AND($F4&gt;7,$F4&lt;101,$E4="M"),INDEX('2012 Half Marathon Results'!$B$75:$B$167,$F4-7,1),IF(AND($F4&gt;7,$F4&lt;101,$E4="F"),INDEX('2012 Half Marathon Results'!$C$75:$C$167,$F4-7,1),1))</f>
        <v>0.95240000000000002</v>
      </c>
      <c r="J4" s="9">
        <f t="shared" si="1"/>
        <v>4.317795588532674E-2</v>
      </c>
      <c r="K4" s="9">
        <f t="shared" si="2"/>
        <v>6.012025E-2</v>
      </c>
      <c r="L4" s="11">
        <f t="shared" si="3"/>
        <v>68.400000000000006</v>
      </c>
      <c r="N4" s="61"/>
      <c r="O4" s="61"/>
      <c r="P4" s="61"/>
      <c r="Q4" s="61"/>
      <c r="R4" s="27"/>
    </row>
    <row r="5" spans="1:18" ht="15.75" customHeight="1">
      <c r="A5" t="s">
        <v>17</v>
      </c>
      <c r="B5" s="6" t="s">
        <v>1129</v>
      </c>
      <c r="C5" s="6" t="s">
        <v>1130</v>
      </c>
      <c r="D5" s="6" t="str">
        <f t="shared" si="0"/>
        <v>Max Hock</v>
      </c>
      <c r="E5" s="7" t="s">
        <v>16</v>
      </c>
      <c r="F5" s="7">
        <v>23</v>
      </c>
      <c r="G5" s="8">
        <v>4.9062500000000002E-2</v>
      </c>
      <c r="H5" s="9">
        <f>IF($E5="M",'2012 Half Marathon Results'!$B$74,IF($E5="F",'2012 Half Marathon Results'!$C$74,0))</f>
        <v>4.1122685185185186E-2</v>
      </c>
      <c r="I5" s="10">
        <f>IF(AND($F5&gt;7,$F5&lt;101,$E5="M"),INDEX('2012 Half Marathon Results'!$B$75:$B$167,$F5-7,1),IF(AND($F5&gt;7,$F5&lt;101,$E5="F"),INDEX('2012 Half Marathon Results'!$C$75:$C$167,$F5-7,1),1))</f>
        <v>1</v>
      </c>
      <c r="J5" s="9">
        <f t="shared" si="1"/>
        <v>4.1122685185185186E-2</v>
      </c>
      <c r="K5" s="9">
        <f t="shared" si="2"/>
        <v>4.9062500000000002E-2</v>
      </c>
      <c r="L5" s="11">
        <f t="shared" si="3"/>
        <v>83.81</v>
      </c>
      <c r="M5" s="12">
        <f>L5+L6</f>
        <v>166.57999999999998</v>
      </c>
      <c r="N5" s="61"/>
      <c r="O5" s="61"/>
      <c r="P5" s="61"/>
      <c r="Q5" s="61"/>
      <c r="R5" s="27"/>
    </row>
    <row r="6" spans="1:18" ht="15.75" customHeight="1">
      <c r="A6" s="6" t="s">
        <v>17</v>
      </c>
      <c r="B6" s="6" t="s">
        <v>1121</v>
      </c>
      <c r="C6" s="6" t="s">
        <v>1122</v>
      </c>
      <c r="D6" s="6" t="str">
        <f t="shared" si="0"/>
        <v>Fernando Ceccopieri</v>
      </c>
      <c r="E6" s="7" t="s">
        <v>16</v>
      </c>
      <c r="F6" s="7">
        <v>54</v>
      </c>
      <c r="G6" s="8">
        <v>5.8159722222222217E-2</v>
      </c>
      <c r="H6" s="9">
        <f>IF($E6="M",'2012 Half Marathon Results'!$B$74,IF($E6="F",'2012 Half Marathon Results'!$C$74,0))</f>
        <v>4.1122685185185186E-2</v>
      </c>
      <c r="I6" s="10">
        <f>IF(AND($F6&gt;7,$F6&lt;101,$E6="M"),INDEX('2012 Half Marathon Results'!$B$75:$B$167,$F6-7,1),IF(AND($F6&gt;7,$F6&lt;101,$E6="F"),INDEX('2012 Half Marathon Results'!$C$75:$C$167,$F6-7,1),1))</f>
        <v>0.85419999999999996</v>
      </c>
      <c r="J6" s="9">
        <f t="shared" si="1"/>
        <v>4.814175273376866E-2</v>
      </c>
      <c r="K6" s="9">
        <f t="shared" si="2"/>
        <v>4.9680034722222217E-2</v>
      </c>
      <c r="L6" s="11">
        <f t="shared" si="3"/>
        <v>82.77</v>
      </c>
      <c r="N6" s="61"/>
      <c r="O6" s="61"/>
      <c r="P6" s="61"/>
      <c r="Q6" s="61"/>
      <c r="R6" s="27"/>
    </row>
    <row r="7" spans="1:18" ht="15.75" customHeight="1">
      <c r="A7" t="s">
        <v>17</v>
      </c>
      <c r="B7" s="6" t="s">
        <v>1137</v>
      </c>
      <c r="C7" s="6" t="s">
        <v>1138</v>
      </c>
      <c r="D7" s="6" t="str">
        <f t="shared" si="0"/>
        <v>Benjamin Mulvaney</v>
      </c>
      <c r="E7" s="7" t="s">
        <v>16</v>
      </c>
      <c r="F7" s="7">
        <v>35</v>
      </c>
      <c r="G7" s="8">
        <v>5.0416666666666665E-2</v>
      </c>
      <c r="H7" s="9">
        <f>IF($E7="M",'2012 Half Marathon Results'!$B$74,IF($E7="F",'2012 Half Marathon Results'!$C$74,0))</f>
        <v>4.1122685185185186E-2</v>
      </c>
      <c r="I7" s="10">
        <f>IF(AND($F7&gt;7,$F7&lt;101,$E7="M"),INDEX('2012 Half Marathon Results'!$B$75:$B$167,$F7-7,1),IF(AND($F7&gt;7,$F7&lt;101,$E7="F"),INDEX('2012 Half Marathon Results'!$C$75:$C$167,$F7-7,1),1))</f>
        <v>0.99250000000000005</v>
      </c>
      <c r="J7" s="9">
        <f t="shared" si="1"/>
        <v>4.1433435954846533E-2</v>
      </c>
      <c r="K7" s="9">
        <f t="shared" si="2"/>
        <v>5.0038541666666665E-2</v>
      </c>
      <c r="L7" s="11">
        <f t="shared" si="3"/>
        <v>82.18</v>
      </c>
      <c r="M7" s="27"/>
      <c r="N7" s="61"/>
      <c r="O7" s="61"/>
      <c r="P7" s="61"/>
      <c r="Q7" s="61"/>
      <c r="R7" s="27"/>
    </row>
    <row r="8" spans="1:18" ht="15.75" customHeight="1">
      <c r="A8" t="s">
        <v>17</v>
      </c>
      <c r="B8" s="6" t="s">
        <v>1127</v>
      </c>
      <c r="C8" s="6" t="s">
        <v>1128</v>
      </c>
      <c r="D8" s="6" t="str">
        <f t="shared" si="0"/>
        <v>Philippe Giguere</v>
      </c>
      <c r="E8" s="7" t="s">
        <v>16</v>
      </c>
      <c r="F8" s="7">
        <v>42</v>
      </c>
      <c r="G8" s="8">
        <v>5.3946759259259257E-2</v>
      </c>
      <c r="H8" s="9">
        <f>IF($E8="M",'2012 Half Marathon Results'!$B$74,IF($E8="F",'2012 Half Marathon Results'!$C$74,0))</f>
        <v>4.1122685185185186E-2</v>
      </c>
      <c r="I8" s="10">
        <f>IF(AND($F8&gt;7,$F8&lt;101,$E8="M"),INDEX('2012 Half Marathon Results'!$B$75:$B$167,$F8-7,1),IF(AND($F8&gt;7,$F8&lt;101,$E8="F"),INDEX('2012 Half Marathon Results'!$C$75:$C$167,$F8-7,1),1))</f>
        <v>0.94479999999999997</v>
      </c>
      <c r="J8" s="9">
        <f t="shared" si="1"/>
        <v>4.3525280678646472E-2</v>
      </c>
      <c r="K8" s="9">
        <f t="shared" si="2"/>
        <v>5.0968898148148145E-2</v>
      </c>
      <c r="L8" s="11">
        <f t="shared" si="3"/>
        <v>80.680000000000007</v>
      </c>
      <c r="M8" s="27"/>
      <c r="N8" s="61"/>
      <c r="O8" s="61"/>
      <c r="P8" s="61"/>
      <c r="Q8" s="61"/>
      <c r="R8" s="27"/>
    </row>
    <row r="9" spans="1:18" ht="15.75" customHeight="1">
      <c r="A9" t="s">
        <v>17</v>
      </c>
      <c r="B9" s="6" t="s">
        <v>1040</v>
      </c>
      <c r="C9" s="6" t="s">
        <v>1041</v>
      </c>
      <c r="D9" s="6" t="str">
        <f t="shared" si="0"/>
        <v>Douglas Smith</v>
      </c>
      <c r="E9" s="7" t="s">
        <v>16</v>
      </c>
      <c r="F9" s="16">
        <v>47</v>
      </c>
      <c r="G9" s="24">
        <v>5.9872685185185182E-2</v>
      </c>
      <c r="H9" s="9">
        <f>IF($E9="M",'2012 Half Marathon Results'!$B$74,IF($E9="F",'2012 Half Marathon Results'!$C$74,0))</f>
        <v>4.1122685185185186E-2</v>
      </c>
      <c r="I9" s="10">
        <f>IF(AND($F9&gt;7,$F9&lt;101,$E9="M"),INDEX('2012 Half Marathon Results'!$B$75:$B$167,$F9-7,1),IF(AND($F9&gt;7,$F9&lt;101,$E9="F"),INDEX('2012 Half Marathon Results'!$C$75:$C$167,$F9-7,1),1))</f>
        <v>0.90710000000000002</v>
      </c>
      <c r="J9" s="9">
        <f t="shared" si="1"/>
        <v>4.5334235679842558E-2</v>
      </c>
      <c r="K9" s="9">
        <f t="shared" si="2"/>
        <v>5.4310512731481478E-2</v>
      </c>
      <c r="L9" s="11">
        <f t="shared" si="3"/>
        <v>75.709999999999994</v>
      </c>
      <c r="N9" s="61"/>
      <c r="O9" s="61"/>
      <c r="P9" s="61"/>
      <c r="Q9" s="61"/>
      <c r="R9" s="27"/>
    </row>
    <row r="10" spans="1:18" ht="15.75" customHeight="1">
      <c r="A10" t="s">
        <v>17</v>
      </c>
      <c r="B10" s="6" t="s">
        <v>1131</v>
      </c>
      <c r="C10" s="6" t="s">
        <v>1132</v>
      </c>
      <c r="D10" s="6" t="str">
        <f t="shared" si="0"/>
        <v>Lisa Ingwell</v>
      </c>
      <c r="E10" s="7" t="s">
        <v>15</v>
      </c>
      <c r="F10" s="7">
        <v>42</v>
      </c>
      <c r="G10" s="8">
        <v>6.4537037037037046E-2</v>
      </c>
      <c r="H10" s="9">
        <f>IF($E10="M",'2012 Half Marathon Results'!$B$74,IF($E10="F",'2012 Half Marathon Results'!$C$74,0))</f>
        <v>4.5717592592592594E-2</v>
      </c>
      <c r="I10" s="10">
        <f>IF(AND($F10&gt;7,$F10&lt;101,$E10="M"),INDEX('2012 Half Marathon Results'!$B$75:$B$167,$F10-7,1),IF(AND($F10&gt;7,$F10&lt;101,$E10="F"),INDEX('2012 Half Marathon Results'!$C$75:$C$167,$F10-7,1),1))</f>
        <v>0.95509999999999995</v>
      </c>
      <c r="J10" s="9">
        <f t="shared" si="1"/>
        <v>4.7866812472612916E-2</v>
      </c>
      <c r="K10" s="9">
        <f t="shared" si="2"/>
        <v>6.1639324074074076E-2</v>
      </c>
      <c r="L10" s="11">
        <f t="shared" si="3"/>
        <v>74.16</v>
      </c>
      <c r="M10" s="27"/>
      <c r="N10" s="61"/>
      <c r="O10" s="61"/>
      <c r="P10" s="61"/>
      <c r="Q10" s="61"/>
      <c r="R10" s="27"/>
    </row>
    <row r="11" spans="1:18" ht="15.75" customHeight="1">
      <c r="A11" t="s">
        <v>17</v>
      </c>
      <c r="B11" s="6" t="s">
        <v>1123</v>
      </c>
      <c r="C11" s="6" t="s">
        <v>1124</v>
      </c>
      <c r="D11" s="6" t="str">
        <f t="shared" si="0"/>
        <v>Halle Cupp</v>
      </c>
      <c r="E11" s="7" t="s">
        <v>15</v>
      </c>
      <c r="F11" s="7">
        <v>31</v>
      </c>
      <c r="G11" s="8">
        <v>6.4826388888888892E-2</v>
      </c>
      <c r="H11" s="9">
        <f>IF($E11="M",'2012 Half Marathon Results'!$B$74,IF($E11="F",'2012 Half Marathon Results'!$C$74,0))</f>
        <v>4.5717592592592594E-2</v>
      </c>
      <c r="I11" s="10">
        <f>IF(AND($F11&gt;7,$F11&lt;101,$E11="M"),INDEX('2012 Half Marathon Results'!$B$75:$B$167,$F11-7,1),IF(AND($F11&gt;7,$F11&lt;101,$E11="F"),INDEX('2012 Half Marathon Results'!$C$75:$C$167,$F11-7,1),1))</f>
        <v>0.99890000000000001</v>
      </c>
      <c r="J11" s="9">
        <f t="shared" si="1"/>
        <v>4.576793732364861E-2</v>
      </c>
      <c r="K11" s="9">
        <f t="shared" si="2"/>
        <v>6.475507986111112E-2</v>
      </c>
      <c r="L11" s="11">
        <f t="shared" si="3"/>
        <v>70.599999999999994</v>
      </c>
      <c r="N11" s="61"/>
      <c r="O11" s="61"/>
      <c r="P11" s="61"/>
      <c r="Q11" s="61"/>
      <c r="R11" s="27"/>
    </row>
    <row r="12" spans="1:18" ht="15.75" customHeight="1">
      <c r="A12" t="s">
        <v>17</v>
      </c>
      <c r="B12" s="6" t="s">
        <v>1133</v>
      </c>
      <c r="C12" s="6" t="s">
        <v>1134</v>
      </c>
      <c r="D12" s="6" t="str">
        <f t="shared" si="0"/>
        <v>Susan Kolocotronis</v>
      </c>
      <c r="E12" s="7" t="s">
        <v>15</v>
      </c>
      <c r="F12" s="7">
        <v>46</v>
      </c>
      <c r="G12" s="8">
        <v>7.1770833333333339E-2</v>
      </c>
      <c r="H12" s="9">
        <f>IF($E12="M",'2012 Half Marathon Results'!$B$74,IF($E12="F",'2012 Half Marathon Results'!$C$74,0))</f>
        <v>4.5717592592592594E-2</v>
      </c>
      <c r="I12" s="10">
        <f>IF(AND($F12&gt;7,$F12&lt;101,$E12="M"),INDEX('2012 Half Marathon Results'!$B$75:$B$167,$F12-7,1),IF(AND($F12&gt;7,$F12&lt;101,$E12="F"),INDEX('2012 Half Marathon Results'!$C$75:$C$167,$F12-7,1),1))</f>
        <v>0.92320000000000002</v>
      </c>
      <c r="J12" s="9">
        <f t="shared" si="1"/>
        <v>4.9520789203414857E-2</v>
      </c>
      <c r="K12" s="9">
        <f t="shared" si="2"/>
        <v>6.6258833333333336E-2</v>
      </c>
      <c r="L12" s="11">
        <f t="shared" si="3"/>
        <v>68.989999999999995</v>
      </c>
      <c r="M12" s="27"/>
      <c r="N12" s="61"/>
      <c r="O12" s="61"/>
      <c r="P12" s="61"/>
      <c r="Q12" s="61"/>
      <c r="R12" s="27"/>
    </row>
    <row r="13" spans="1:18" ht="15.75" customHeight="1">
      <c r="A13" t="s">
        <v>17</v>
      </c>
      <c r="B13" s="6" t="s">
        <v>1141</v>
      </c>
      <c r="C13" s="6" t="s">
        <v>1142</v>
      </c>
      <c r="D13" s="6" t="str">
        <f t="shared" si="0"/>
        <v>Michael Williams</v>
      </c>
      <c r="E13" s="7" t="s">
        <v>16</v>
      </c>
      <c r="F13" s="7">
        <v>64</v>
      </c>
      <c r="G13" s="8">
        <v>7.678240740740741E-2</v>
      </c>
      <c r="H13" s="9">
        <f>IF($E13="M",'2012 Half Marathon Results'!$B$74,IF($E13="F",'2012 Half Marathon Results'!$C$74,0))</f>
        <v>4.1122685185185186E-2</v>
      </c>
      <c r="I13" s="10">
        <f>IF(AND($F13&gt;7,$F13&lt;101,$E13="M"),INDEX('2012 Half Marathon Results'!$B$75:$B$167,$F13-7,1),IF(AND($F13&gt;7,$F13&lt;101,$E13="F"),INDEX('2012 Half Marathon Results'!$C$75:$C$167,$F13-7,1),1))</f>
        <v>0.77880000000000005</v>
      </c>
      <c r="J13" s="9">
        <f t="shared" si="1"/>
        <v>5.2802626072400084E-2</v>
      </c>
      <c r="K13" s="9">
        <f t="shared" si="2"/>
        <v>5.9798138888888894E-2</v>
      </c>
      <c r="L13" s="11">
        <f t="shared" si="3"/>
        <v>68.760000000000005</v>
      </c>
      <c r="M13" s="27"/>
      <c r="N13" s="61"/>
      <c r="O13" s="61"/>
      <c r="P13" s="61"/>
      <c r="Q13" s="61"/>
      <c r="R13" s="27"/>
    </row>
    <row r="14" spans="1:18" ht="15.75" customHeight="1">
      <c r="A14" t="s">
        <v>18</v>
      </c>
      <c r="B14" s="6" t="s">
        <v>1117</v>
      </c>
      <c r="C14" s="6" t="s">
        <v>1118</v>
      </c>
      <c r="D14" s="6" t="str">
        <f t="shared" si="0"/>
        <v>William Tongue</v>
      </c>
      <c r="E14" s="7" t="s">
        <v>16</v>
      </c>
      <c r="F14" s="7">
        <v>55</v>
      </c>
      <c r="G14" s="8">
        <v>7.3206018518518517E-2</v>
      </c>
      <c r="H14" s="9">
        <f>IF($E14="M",'2012 Half Marathon Results'!$B$74,IF($E14="F",'2012 Half Marathon Results'!$C$74,0))</f>
        <v>4.1122685185185186E-2</v>
      </c>
      <c r="I14" s="10">
        <f>IF(AND($F14&gt;7,$F14&lt;101,$E14="M"),INDEX('2012 Half Marathon Results'!$B$75:$B$167,$F14-7,1),IF(AND($F14&gt;7,$F14&lt;101,$E14="F"),INDEX('2012 Half Marathon Results'!$C$75:$C$167,$F14-7,1),1))</f>
        <v>0.84670000000000001</v>
      </c>
      <c r="J14" s="9">
        <f t="shared" si="1"/>
        <v>4.856818847901876E-2</v>
      </c>
      <c r="K14" s="9">
        <f t="shared" si="2"/>
        <v>6.1983535879629632E-2</v>
      </c>
      <c r="L14" s="11">
        <f t="shared" si="3"/>
        <v>66.34</v>
      </c>
      <c r="M14" s="12">
        <f>L14+L15</f>
        <v>132.63</v>
      </c>
      <c r="N14" s="61"/>
      <c r="O14" s="61"/>
      <c r="P14" s="61"/>
      <c r="Q14" s="61"/>
      <c r="R14" s="27"/>
    </row>
    <row r="15" spans="1:18" ht="15.75" customHeight="1">
      <c r="A15" t="s">
        <v>18</v>
      </c>
      <c r="B15" s="6" t="s">
        <v>1114</v>
      </c>
      <c r="C15" s="6" t="s">
        <v>1115</v>
      </c>
      <c r="D15" s="6" t="str">
        <f t="shared" si="0"/>
        <v>Jan Sharkey</v>
      </c>
      <c r="E15" s="7" t="s">
        <v>15</v>
      </c>
      <c r="F15" s="7">
        <v>44</v>
      </c>
      <c r="G15" s="8">
        <v>7.3344907407407414E-2</v>
      </c>
      <c r="H15" s="9">
        <f>IF($E15="M",'2012 Half Marathon Results'!$B$74,IF($E15="F",'2012 Half Marathon Results'!$C$74,0))</f>
        <v>4.5717592592592594E-2</v>
      </c>
      <c r="I15" s="10">
        <f>IF(AND($F15&gt;7,$F15&lt;101,$E15="M"),INDEX('2012 Half Marathon Results'!$B$75:$B$167,$F15-7,1),IF(AND($F15&gt;7,$F15&lt;101,$E15="F"),INDEX('2012 Half Marathon Results'!$C$75:$C$167,$F15-7,1),1))</f>
        <v>0.94020000000000004</v>
      </c>
      <c r="J15" s="9">
        <f t="shared" si="1"/>
        <v>4.8625390972763874E-2</v>
      </c>
      <c r="K15" s="9">
        <f t="shared" si="2"/>
        <v>6.8958881944444453E-2</v>
      </c>
      <c r="L15" s="11">
        <f t="shared" si="3"/>
        <v>66.290000000000006</v>
      </c>
      <c r="N15" s="61"/>
      <c r="O15" s="61"/>
      <c r="P15" s="61"/>
      <c r="Q15" s="61"/>
      <c r="R15" s="27"/>
    </row>
    <row r="16" spans="1:18" ht="15.75" customHeight="1">
      <c r="A16" t="s">
        <v>18</v>
      </c>
      <c r="B16" s="6" t="s">
        <v>1112</v>
      </c>
      <c r="C16" s="6" t="s">
        <v>1113</v>
      </c>
      <c r="D16" s="6" t="str">
        <f t="shared" si="0"/>
        <v>Marie Sandrock</v>
      </c>
      <c r="E16" s="7" t="s">
        <v>15</v>
      </c>
      <c r="F16" s="7">
        <v>40</v>
      </c>
      <c r="G16" s="8">
        <v>7.1307870370370369E-2</v>
      </c>
      <c r="H16" s="9">
        <f>IF($E16="M",'2012 Half Marathon Results'!$B$74,IF($E16="F",'2012 Half Marathon Results'!$C$74,0))</f>
        <v>4.5717592592592594E-2</v>
      </c>
      <c r="I16" s="10">
        <f>IF(AND($F16&gt;7,$F16&lt;101,$E16="M"),INDEX('2012 Half Marathon Results'!$B$75:$B$167,$F16-7,1),IF(AND($F16&gt;7,$F16&lt;101,$E16="F"),INDEX('2012 Half Marathon Results'!$C$75:$C$167,$F16-7,1),1))</f>
        <v>0.96779999999999999</v>
      </c>
      <c r="J16" s="9">
        <f t="shared" si="1"/>
        <v>4.7238678024997517E-2</v>
      </c>
      <c r="K16" s="9">
        <f t="shared" si="2"/>
        <v>6.9011756944444447E-2</v>
      </c>
      <c r="L16" s="11">
        <f t="shared" si="3"/>
        <v>66.239999999999995</v>
      </c>
      <c r="N16" s="61"/>
      <c r="O16" s="61"/>
      <c r="P16" s="61"/>
      <c r="Q16" s="61"/>
      <c r="R16" s="27"/>
    </row>
    <row r="17" spans="1:18" ht="15.75" customHeight="1">
      <c r="A17" t="s">
        <v>18</v>
      </c>
      <c r="B17" s="6" t="s">
        <v>1116</v>
      </c>
      <c r="C17" s="6" t="s">
        <v>1041</v>
      </c>
      <c r="D17" s="6" t="str">
        <f t="shared" si="0"/>
        <v>Gordon Smith</v>
      </c>
      <c r="E17" s="7" t="s">
        <v>16</v>
      </c>
      <c r="F17" s="7">
        <v>53</v>
      </c>
      <c r="G17" s="8">
        <v>7.256944444444445E-2</v>
      </c>
      <c r="H17" s="9">
        <f>IF($E17="M",'2012 Half Marathon Results'!$B$74,IF($E17="F",'2012 Half Marathon Results'!$C$74,0))</f>
        <v>4.1122685185185186E-2</v>
      </c>
      <c r="I17" s="10">
        <f>IF(AND($F17&gt;7,$F17&lt;101,$E17="M"),INDEX('2012 Half Marathon Results'!$B$75:$B$167,$F17-7,1),IF(AND($F17&gt;7,$F17&lt;101,$E17="F"),INDEX('2012 Half Marathon Results'!$C$75:$C$167,$F17-7,1),1))</f>
        <v>0.86180000000000001</v>
      </c>
      <c r="J17" s="9">
        <f t="shared" si="1"/>
        <v>4.7717202582020404E-2</v>
      </c>
      <c r="K17" s="9">
        <f t="shared" si="2"/>
        <v>6.2540347222222223E-2</v>
      </c>
      <c r="L17" s="11">
        <f t="shared" si="3"/>
        <v>65.75</v>
      </c>
      <c r="N17" s="61"/>
      <c r="O17" s="61"/>
      <c r="P17" s="61"/>
      <c r="Q17" s="61"/>
      <c r="R17" s="27"/>
    </row>
    <row r="18" spans="1:18" ht="15.75" customHeight="1">
      <c r="A18" t="s">
        <v>18</v>
      </c>
      <c r="B18" s="15" t="s">
        <v>1106</v>
      </c>
      <c r="C18" s="14" t="s">
        <v>1107</v>
      </c>
      <c r="D18" s="6" t="str">
        <f t="shared" si="0"/>
        <v>Kelly Bruszewski</v>
      </c>
      <c r="E18" s="7" t="s">
        <v>15</v>
      </c>
      <c r="F18" s="16">
        <v>34</v>
      </c>
      <c r="G18" s="8">
        <v>7.8761574074074067E-2</v>
      </c>
      <c r="H18" s="9">
        <f>IF($E18="M",'2012 Half Marathon Results'!$B$74,IF($E18="F",'2012 Half Marathon Results'!$C$74,0))</f>
        <v>4.5717592592592594E-2</v>
      </c>
      <c r="I18" s="10">
        <f>IF(AND($F18&gt;7,$F18&lt;101,$E18="M"),INDEX('2012 Half Marathon Results'!$B$75:$B$167,$F18-7,1),IF(AND($F18&gt;7,$F18&lt;101,$E18="F"),INDEX('2012 Half Marathon Results'!$C$75:$C$167,$F18-7,1),1))</f>
        <v>0.99339999999999995</v>
      </c>
      <c r="J18" s="9">
        <f t="shared" si="1"/>
        <v>4.6021333392986308E-2</v>
      </c>
      <c r="K18" s="9">
        <f t="shared" si="2"/>
        <v>7.8241747685185173E-2</v>
      </c>
      <c r="L18" s="11">
        <f t="shared" si="3"/>
        <v>58.43</v>
      </c>
      <c r="M18" s="12"/>
      <c r="N18" s="61"/>
      <c r="O18" s="61"/>
      <c r="P18" s="61"/>
      <c r="Q18" s="61"/>
      <c r="R18" s="27"/>
    </row>
    <row r="19" spans="1:18" ht="15.75" customHeight="1">
      <c r="A19" t="s">
        <v>18</v>
      </c>
      <c r="B19" s="6" t="s">
        <v>1108</v>
      </c>
      <c r="C19" s="6" t="s">
        <v>1109</v>
      </c>
      <c r="D19" s="6" t="str">
        <f>B19&amp;" "&amp;C19</f>
        <v>Katrice Powell</v>
      </c>
      <c r="E19" s="7" t="s">
        <v>15</v>
      </c>
      <c r="F19" s="7">
        <v>30</v>
      </c>
      <c r="G19" s="8">
        <v>7.8703703703703706E-2</v>
      </c>
      <c r="H19" s="9">
        <f>IF($E19="M",'2012 Half Marathon Results'!$B$74,IF($E19="F",'2012 Half Marathon Results'!$C$74,0))</f>
        <v>4.5717592592592594E-2</v>
      </c>
      <c r="I19" s="10">
        <f>IF(AND($F19&gt;7,$F19&lt;101,$E19="M"),INDEX('2012 Half Marathon Results'!$B$75:$B$167,$F19-7,1),IF(AND($F19&gt;7,$F19&lt;101,$E19="F"),INDEX('2012 Half Marathon Results'!$C$75:$C$167,$F19-7,1),1))</f>
        <v>0.99970000000000003</v>
      </c>
      <c r="J19" s="9">
        <f>IF($I19=0,0,$H19/$I19)</f>
        <v>4.5731311986188447E-2</v>
      </c>
      <c r="K19" s="9">
        <f>IF($G19=0,0,$G19*$I19)</f>
        <v>7.8680092592592593E-2</v>
      </c>
      <c r="L19" s="11">
        <f>IF($G19=0,0,TRUNC(10000*$J19/$G19)/100)</f>
        <v>58.1</v>
      </c>
      <c r="M19" s="12"/>
      <c r="N19" s="61"/>
      <c r="O19" s="61"/>
      <c r="P19" s="61"/>
      <c r="Q19" s="61"/>
      <c r="R19" s="27"/>
    </row>
    <row r="20" spans="1:18" ht="15.75" customHeight="1">
      <c r="A20" s="20" t="s">
        <v>18</v>
      </c>
      <c r="B20" s="20" t="s">
        <v>1110</v>
      </c>
      <c r="C20" s="20" t="s">
        <v>1111</v>
      </c>
      <c r="D20" s="6" t="str">
        <f t="shared" ref="D20" si="4">B20&amp;" "&amp;C20</f>
        <v>Nehemiah Robinson</v>
      </c>
      <c r="E20" s="7" t="s">
        <v>16</v>
      </c>
      <c r="F20" s="21">
        <v>49</v>
      </c>
      <c r="G20" s="8">
        <v>7.9780092592592597E-2</v>
      </c>
      <c r="H20" s="9">
        <f>IF($E20="M",'2012 Half Marathon Results'!$B$74,IF($E20="F",'2012 Half Marathon Results'!$C$74,0))</f>
        <v>4.1122685185185186E-2</v>
      </c>
      <c r="I20" s="10">
        <f>IF(AND($F20&gt;7,$F20&lt;101,$E20="M"),INDEX('2012 Half Marathon Results'!$B$75:$B$167,$F20-7,1),IF(AND($F20&gt;7,$F20&lt;101,$E20="F"),INDEX('2012 Half Marathon Results'!$C$75:$C$167,$F20-7,1),1))</f>
        <v>0.89200000000000002</v>
      </c>
      <c r="J20" s="9">
        <f t="shared" si="1"/>
        <v>4.6101665005812989E-2</v>
      </c>
      <c r="K20" s="9">
        <f t="shared" si="2"/>
        <v>7.1163842592592591E-2</v>
      </c>
      <c r="L20" s="11">
        <f t="shared" si="3"/>
        <v>57.78</v>
      </c>
      <c r="M20" s="12"/>
      <c r="N20" s="61"/>
      <c r="O20" s="61"/>
      <c r="P20" s="61"/>
      <c r="Q20" s="61"/>
      <c r="R20" s="27"/>
    </row>
    <row r="21" spans="1:18" ht="15.75" customHeight="1">
      <c r="A21" t="s">
        <v>982</v>
      </c>
      <c r="B21" s="6" t="s">
        <v>1143</v>
      </c>
      <c r="C21" s="6" t="s">
        <v>1144</v>
      </c>
      <c r="D21" s="6" t="str">
        <f t="shared" si="0"/>
        <v>Joe Mazur</v>
      </c>
      <c r="E21" s="7" t="s">
        <v>16</v>
      </c>
      <c r="F21" s="7">
        <v>40</v>
      </c>
      <c r="G21" s="8">
        <v>6.3078703703703706E-2</v>
      </c>
      <c r="H21" s="9">
        <f>IF($E21="M",'2012 Half Marathon Results'!$B$74,IF($E21="F",'2012 Half Marathon Results'!$C$74,0))</f>
        <v>4.1122685185185186E-2</v>
      </c>
      <c r="I21" s="10">
        <f>IF(AND($F21&gt;7,$F21&lt;101,$E21="M"),INDEX('2012 Half Marathon Results'!$B$75:$B$167,$F21-7,1),IF(AND($F21&gt;7,$F21&lt;101,$E21="F"),INDEX('2012 Half Marathon Results'!$C$75:$C$167,$F21-7,1),1))</f>
        <v>0.95989999999999998</v>
      </c>
      <c r="J21" s="9">
        <f t="shared" si="1"/>
        <v>4.284059296300155E-2</v>
      </c>
      <c r="K21" s="9">
        <f t="shared" si="2"/>
        <v>6.0549247685185187E-2</v>
      </c>
      <c r="L21" s="11">
        <f t="shared" si="3"/>
        <v>67.91</v>
      </c>
      <c r="M21" s="12">
        <f>L21+L22</f>
        <v>129.41999999999999</v>
      </c>
      <c r="N21" s="61"/>
      <c r="O21" s="61"/>
      <c r="P21" s="61"/>
      <c r="Q21" s="61"/>
    </row>
    <row r="22" spans="1:18" ht="15.75" customHeight="1">
      <c r="A22" t="s">
        <v>982</v>
      </c>
      <c r="B22" s="6" t="s">
        <v>1057</v>
      </c>
      <c r="C22" s="6" t="s">
        <v>1145</v>
      </c>
      <c r="D22" s="6" t="str">
        <f t="shared" si="0"/>
        <v>Richard Wholey</v>
      </c>
      <c r="E22" s="7" t="s">
        <v>16</v>
      </c>
      <c r="F22" s="7">
        <v>40</v>
      </c>
      <c r="G22" s="8">
        <v>6.9641203703703705E-2</v>
      </c>
      <c r="H22" s="9">
        <f>IF($E22="M",'2012 Half Marathon Results'!$B$74,IF($E22="F",'2012 Half Marathon Results'!$C$74,0))</f>
        <v>4.1122685185185186E-2</v>
      </c>
      <c r="I22" s="10">
        <f>IF(AND($F22&gt;7,$F22&lt;101,$E22="M"),INDEX('2012 Half Marathon Results'!$B$75:$B$167,$F22-7,1),IF(AND($F22&gt;7,$F22&lt;101,$E22="F"),INDEX('2012 Half Marathon Results'!$C$75:$C$167,$F22-7,1),1))</f>
        <v>0.95989999999999998</v>
      </c>
      <c r="J22" s="9">
        <f t="shared" si="1"/>
        <v>4.284059296300155E-2</v>
      </c>
      <c r="K22" s="9">
        <f t="shared" si="2"/>
        <v>6.6848591435185178E-2</v>
      </c>
      <c r="L22" s="11">
        <f t="shared" si="3"/>
        <v>61.51</v>
      </c>
      <c r="N22" s="61"/>
      <c r="O22" s="61"/>
      <c r="P22" s="61"/>
      <c r="Q22" s="61"/>
    </row>
    <row r="23" spans="1:18" ht="15.75" customHeight="1">
      <c r="A23" t="s">
        <v>21</v>
      </c>
      <c r="B23" s="6" t="s">
        <v>1146</v>
      </c>
      <c r="C23" s="6" t="s">
        <v>1147</v>
      </c>
      <c r="D23" s="6" t="str">
        <f t="shared" si="0"/>
        <v>Vonnie Howard</v>
      </c>
      <c r="E23" s="7" t="s">
        <v>15</v>
      </c>
      <c r="F23" s="7">
        <v>49</v>
      </c>
      <c r="G23" s="8">
        <v>7.9155092592592582E-2</v>
      </c>
      <c r="H23" s="9">
        <f>IF($E23="M",'2012 Half Marathon Results'!$B$74,IF($E23="F",'2012 Half Marathon Results'!$C$74,0))</f>
        <v>4.5717592592592594E-2</v>
      </c>
      <c r="I23" s="10">
        <f>IF(AND($F23&gt;7,$F23&lt;101,$E23="M"),INDEX('2012 Half Marathon Results'!$B$75:$B$167,$F23-7,1),IF(AND($F23&gt;7,$F23&lt;101,$E23="F"),INDEX('2012 Half Marathon Results'!$C$75:$C$167,$F23-7,1),1))</f>
        <v>0.89370000000000005</v>
      </c>
      <c r="J23" s="9">
        <f t="shared" si="1"/>
        <v>5.1155412993837523E-2</v>
      </c>
      <c r="K23" s="9">
        <f t="shared" si="2"/>
        <v>7.0740906249999999E-2</v>
      </c>
      <c r="L23" s="11">
        <f t="shared" si="3"/>
        <v>64.62</v>
      </c>
      <c r="M23" s="12">
        <f>L23+L24</f>
        <v>128.85000000000002</v>
      </c>
      <c r="N23" s="61"/>
      <c r="O23" s="61"/>
      <c r="P23" s="61"/>
      <c r="Q23" s="61"/>
    </row>
    <row r="24" spans="1:18" ht="15.75" customHeight="1">
      <c r="A24" t="s">
        <v>21</v>
      </c>
      <c r="B24" s="6" t="s">
        <v>1139</v>
      </c>
      <c r="C24" s="6" t="s">
        <v>1148</v>
      </c>
      <c r="D24" s="6" t="str">
        <f t="shared" si="0"/>
        <v>Beth Michalak</v>
      </c>
      <c r="E24" s="7" t="s">
        <v>15</v>
      </c>
      <c r="F24" s="18">
        <v>47</v>
      </c>
      <c r="G24" s="8">
        <v>7.7881944444444448E-2</v>
      </c>
      <c r="H24" s="9">
        <f>IF($E24="M",'2012 Half Marathon Results'!$B$74,IF($E24="F",'2012 Half Marathon Results'!$C$74,0))</f>
        <v>4.5717592592592594E-2</v>
      </c>
      <c r="I24" s="10">
        <f>IF(AND($F24&gt;7,$F24&lt;101,$E24="M"),INDEX('2012 Half Marathon Results'!$B$75:$B$167,$F24-7,1),IF(AND($F24&gt;7,$F24&lt;101,$E24="F"),INDEX('2012 Half Marathon Results'!$C$75:$C$167,$F24-7,1),1))</f>
        <v>0.91390000000000005</v>
      </c>
      <c r="J24" s="9">
        <f t="shared" si="1"/>
        <v>5.0024721077352653E-2</v>
      </c>
      <c r="K24" s="9">
        <f t="shared" si="2"/>
        <v>7.1176309027777787E-2</v>
      </c>
      <c r="L24" s="11">
        <f t="shared" si="3"/>
        <v>64.23</v>
      </c>
      <c r="M24" s="12"/>
    </row>
    <row r="25" spans="1:18" ht="15.75" customHeight="1"/>
    <row r="26" spans="1:18" ht="15.75" customHeight="1"/>
    <row r="27" spans="1:18" ht="15.75" customHeight="1"/>
    <row r="28" spans="1:18" ht="15.75" customHeight="1"/>
    <row r="29" spans="1:18" ht="15.75" customHeight="1"/>
    <row r="30" spans="1:18" ht="15.75" customHeight="1"/>
    <row r="32" spans="1:18">
      <c r="B32" s="6"/>
      <c r="C32" s="6"/>
      <c r="D32" s="6"/>
      <c r="E32" s="7"/>
      <c r="F32" s="7"/>
      <c r="G32" s="26"/>
      <c r="H32" s="9"/>
      <c r="I32" s="10"/>
      <c r="J32" s="9"/>
      <c r="K32" s="9"/>
      <c r="L32" s="11"/>
      <c r="M32" s="22"/>
    </row>
    <row r="34" spans="1:13">
      <c r="B34" s="17"/>
      <c r="C34" s="17"/>
      <c r="D34" s="6"/>
      <c r="E34" s="28"/>
      <c r="F34" s="28"/>
      <c r="G34" s="8"/>
      <c r="H34" s="9"/>
      <c r="I34" s="10"/>
      <c r="J34" s="9"/>
      <c r="K34" s="9"/>
      <c r="L34" s="11"/>
      <c r="M34" s="12"/>
    </row>
    <row r="35" spans="1:13">
      <c r="A35" s="6"/>
      <c r="B35" s="14"/>
      <c r="C35" s="15"/>
      <c r="D35" s="6"/>
      <c r="E35" s="29"/>
      <c r="F35" s="29"/>
      <c r="G35" s="8"/>
      <c r="H35" s="9"/>
      <c r="I35" s="10"/>
      <c r="J35" s="9"/>
      <c r="K35" s="9"/>
      <c r="L35" s="11"/>
      <c r="M35" s="12"/>
    </row>
    <row r="36" spans="1:13">
      <c r="A36" s="6"/>
      <c r="B36" s="14"/>
      <c r="C36" s="15"/>
      <c r="D36" s="6"/>
      <c r="E36" s="29"/>
      <c r="F36" s="29"/>
      <c r="G36" s="8"/>
      <c r="H36" s="9"/>
      <c r="I36" s="10"/>
      <c r="J36" s="9"/>
      <c r="K36" s="9"/>
      <c r="L36" s="11"/>
      <c r="M36" s="12"/>
    </row>
    <row r="37" spans="1:13">
      <c r="A37" s="20"/>
      <c r="B37" s="20"/>
      <c r="C37" s="20"/>
      <c r="D37" s="6"/>
      <c r="E37" s="30"/>
      <c r="F37" s="30"/>
      <c r="G37" s="8"/>
      <c r="H37" s="9"/>
      <c r="I37" s="10"/>
      <c r="J37" s="9"/>
      <c r="K37" s="9"/>
      <c r="L37" s="11"/>
      <c r="M37" s="12"/>
    </row>
    <row r="38" spans="1:13">
      <c r="B38" s="6"/>
      <c r="C38" s="6"/>
      <c r="D38" s="6"/>
      <c r="E38" s="28"/>
      <c r="F38" s="28"/>
      <c r="G38" s="8"/>
      <c r="H38" s="9"/>
      <c r="I38" s="10"/>
      <c r="J38" s="9"/>
      <c r="K38" s="9"/>
      <c r="L38" s="11"/>
      <c r="M38" s="27"/>
    </row>
    <row r="39" spans="1:13">
      <c r="A39" s="14"/>
      <c r="B39" s="15"/>
      <c r="C39" s="15"/>
      <c r="D39" s="6"/>
      <c r="E39" s="29"/>
      <c r="F39" s="29"/>
      <c r="G39" s="8"/>
      <c r="H39" s="9"/>
      <c r="I39" s="10"/>
      <c r="J39" s="9"/>
      <c r="K39" s="9"/>
      <c r="L39" s="11"/>
      <c r="M39" s="22"/>
    </row>
    <row r="40" spans="1:13">
      <c r="A40" s="14"/>
      <c r="B40" s="15"/>
      <c r="C40" s="15"/>
      <c r="D40" s="6"/>
      <c r="E40" s="29"/>
      <c r="F40" s="29"/>
      <c r="G40" s="8"/>
      <c r="H40" s="9"/>
      <c r="I40" s="10"/>
      <c r="J40" s="9"/>
      <c r="K40" s="9"/>
      <c r="L40" s="11"/>
      <c r="M40" s="27"/>
    </row>
    <row r="41" spans="1:13">
      <c r="B41" s="6"/>
      <c r="C41" s="6"/>
      <c r="D41" s="6"/>
      <c r="E41" s="28"/>
      <c r="F41" s="28"/>
      <c r="G41" s="8"/>
      <c r="H41" s="9"/>
      <c r="I41" s="10"/>
      <c r="J41" s="9"/>
      <c r="K41" s="9"/>
      <c r="L41" s="11"/>
      <c r="M41" s="27"/>
    </row>
    <row r="42" spans="1:13">
      <c r="B42" s="6"/>
      <c r="C42" s="6"/>
      <c r="D42" s="6"/>
      <c r="E42" s="23"/>
      <c r="G42" s="8"/>
      <c r="H42" s="9"/>
      <c r="I42" s="10"/>
      <c r="J42" s="9"/>
      <c r="K42" s="9"/>
      <c r="L42" s="11"/>
      <c r="M42" s="27"/>
    </row>
    <row r="43" spans="1:13">
      <c r="G43" s="23"/>
      <c r="H43" s="24"/>
      <c r="I43" s="25"/>
      <c r="K43" s="24"/>
    </row>
    <row r="44" spans="1:13">
      <c r="G44" s="23"/>
      <c r="H44" s="24"/>
      <c r="I44" s="25"/>
      <c r="K44" s="24"/>
    </row>
    <row r="45" spans="1:13">
      <c r="G45" s="23"/>
      <c r="H45" s="24"/>
      <c r="I45" s="25"/>
      <c r="K45" s="24"/>
    </row>
    <row r="46" spans="1:13">
      <c r="G46" s="23"/>
      <c r="H46" s="24"/>
      <c r="I46" s="25"/>
      <c r="K46" s="24"/>
    </row>
    <row r="47" spans="1:13">
      <c r="G47" s="23"/>
      <c r="H47" s="24"/>
      <c r="I47" s="25"/>
      <c r="K47" s="24"/>
    </row>
    <row r="48" spans="1:13">
      <c r="G48" s="23"/>
      <c r="H48" s="24"/>
      <c r="I48" s="25"/>
      <c r="K48" s="24"/>
    </row>
    <row r="49" spans="7:11">
      <c r="G49" s="23"/>
      <c r="H49" s="24"/>
      <c r="I49" s="25"/>
      <c r="K49" s="24"/>
    </row>
    <row r="50" spans="7:11">
      <c r="G50" s="23"/>
      <c r="H50" s="24"/>
      <c r="I50" s="25"/>
      <c r="K50" s="24"/>
    </row>
    <row r="51" spans="7:11">
      <c r="G51" s="23"/>
      <c r="H51" s="24"/>
      <c r="I51" s="25"/>
      <c r="K51" s="24"/>
    </row>
    <row r="52" spans="7:11">
      <c r="G52" s="23"/>
      <c r="H52" s="24"/>
      <c r="I52" s="25"/>
      <c r="K52" s="24"/>
    </row>
    <row r="53" spans="7:11">
      <c r="G53" s="23"/>
      <c r="H53" s="24"/>
      <c r="I53" s="25"/>
      <c r="K53" s="24"/>
    </row>
    <row r="54" spans="7:11">
      <c r="G54" s="23"/>
      <c r="H54" s="24"/>
      <c r="I54" s="25"/>
      <c r="K54" s="24"/>
    </row>
    <row r="55" spans="7:11">
      <c r="G55" s="23"/>
      <c r="H55" s="24"/>
      <c r="I55" s="25"/>
      <c r="K55" s="24"/>
    </row>
    <row r="56" spans="7:11">
      <c r="G56" s="23"/>
      <c r="H56" s="24"/>
      <c r="I56" s="25"/>
      <c r="K56" s="24"/>
    </row>
    <row r="57" spans="7:11">
      <c r="G57" s="23"/>
      <c r="H57" s="24"/>
      <c r="I57" s="25"/>
      <c r="K57" s="24"/>
    </row>
    <row r="58" spans="7:11">
      <c r="G58" s="23"/>
      <c r="H58" s="24"/>
      <c r="I58" s="25"/>
      <c r="K58" s="24"/>
    </row>
    <row r="59" spans="7:11">
      <c r="G59" s="23"/>
      <c r="H59" s="24"/>
      <c r="I59" s="25"/>
      <c r="K59" s="24"/>
    </row>
    <row r="60" spans="7:11">
      <c r="G60" s="23"/>
      <c r="H60" s="24"/>
      <c r="I60" s="25"/>
      <c r="K60" s="24"/>
    </row>
    <row r="61" spans="7:11">
      <c r="G61" s="23"/>
      <c r="H61" s="24"/>
      <c r="I61" s="25"/>
      <c r="K61" s="24"/>
    </row>
    <row r="62" spans="7:11">
      <c r="G62" s="23"/>
      <c r="H62" s="24"/>
      <c r="I62" s="25"/>
      <c r="K62" s="24"/>
    </row>
    <row r="63" spans="7:11">
      <c r="G63" s="23"/>
      <c r="H63" s="24"/>
      <c r="I63" s="25"/>
      <c r="K63" s="24"/>
    </row>
    <row r="64" spans="7:11">
      <c r="G64" s="23"/>
      <c r="H64" s="24"/>
      <c r="I64" s="25"/>
      <c r="K64" s="24"/>
    </row>
    <row r="65" spans="1:17">
      <c r="G65" s="23"/>
      <c r="H65" s="24"/>
      <c r="I65" s="25"/>
      <c r="K65" s="24"/>
    </row>
    <row r="66" spans="1:17">
      <c r="G66" s="23"/>
      <c r="H66" s="24"/>
      <c r="I66" s="25"/>
      <c r="K66" s="24"/>
    </row>
    <row r="67" spans="1:17">
      <c r="G67" s="23"/>
      <c r="H67" s="24"/>
      <c r="I67" s="25"/>
      <c r="K67" s="24"/>
    </row>
    <row r="68" spans="1:17">
      <c r="G68" s="23"/>
      <c r="H68" s="24"/>
      <c r="I68" s="25"/>
      <c r="K68" s="24"/>
    </row>
    <row r="69" spans="1:17">
      <c r="G69" s="23"/>
      <c r="H69" s="24"/>
      <c r="I69" s="25"/>
      <c r="K69" s="24"/>
    </row>
    <row r="70" spans="1:17">
      <c r="G70" s="23"/>
      <c r="H70" s="24"/>
      <c r="I70" s="25"/>
      <c r="K70" s="24"/>
    </row>
    <row r="71" spans="1:17">
      <c r="G71" s="23"/>
      <c r="H71" s="24"/>
      <c r="I71" s="25"/>
      <c r="K71" s="24"/>
    </row>
    <row r="72" spans="1:17">
      <c r="G72" s="23"/>
      <c r="H72" s="24"/>
      <c r="I72" s="25"/>
      <c r="K72" s="24"/>
    </row>
    <row r="73" spans="1:17">
      <c r="A73" s="31" t="s">
        <v>5</v>
      </c>
      <c r="B73" s="32" t="s">
        <v>22</v>
      </c>
      <c r="C73" s="33" t="s">
        <v>23</v>
      </c>
      <c r="D73" s="34" t="s">
        <v>22</v>
      </c>
      <c r="E73" s="35" t="s">
        <v>22</v>
      </c>
      <c r="F73" s="35" t="s">
        <v>22</v>
      </c>
      <c r="G73" s="35" t="s">
        <v>22</v>
      </c>
      <c r="H73" s="35" t="s">
        <v>22</v>
      </c>
      <c r="I73" s="35" t="s">
        <v>22</v>
      </c>
      <c r="J73" s="35" t="s">
        <v>23</v>
      </c>
      <c r="K73" s="35" t="s">
        <v>23</v>
      </c>
      <c r="L73" s="35" t="s">
        <v>23</v>
      </c>
      <c r="M73" s="35" t="s">
        <v>23</v>
      </c>
      <c r="N73" s="35" t="s">
        <v>23</v>
      </c>
      <c r="O73" s="36" t="s">
        <v>23</v>
      </c>
      <c r="P73" s="37"/>
      <c r="Q73" s="37"/>
    </row>
    <row r="74" spans="1:17">
      <c r="A74" s="38" t="s">
        <v>24</v>
      </c>
      <c r="B74" s="39">
        <v>4.1122685185185186E-2</v>
      </c>
      <c r="C74" s="40">
        <v>4.5717592592592594E-2</v>
      </c>
      <c r="D74" s="41">
        <v>0.7</v>
      </c>
      <c r="E74" s="42">
        <v>0.75</v>
      </c>
      <c r="F74" s="42">
        <v>0.77</v>
      </c>
      <c r="G74" s="42">
        <v>0.8</v>
      </c>
      <c r="H74" s="42">
        <v>0.85</v>
      </c>
      <c r="I74" s="42">
        <v>0.9</v>
      </c>
      <c r="J74" s="42">
        <v>0.7</v>
      </c>
      <c r="K74" s="42">
        <v>0.75</v>
      </c>
      <c r="L74" s="42">
        <v>0.77</v>
      </c>
      <c r="M74" s="42">
        <v>0.8</v>
      </c>
      <c r="N74" s="42">
        <v>0.85</v>
      </c>
      <c r="O74" s="43">
        <v>0.9</v>
      </c>
      <c r="P74" s="44"/>
      <c r="Q74" s="44"/>
    </row>
    <row r="75" spans="1:17">
      <c r="A75" s="45">
        <v>8</v>
      </c>
      <c r="B75" s="46">
        <v>0.74519999999999997</v>
      </c>
      <c r="C75" s="47">
        <v>0.76339999999999997</v>
      </c>
      <c r="D75" s="48">
        <f t="shared" ref="D75:I84" si="5">$B$74/$B75/D$74</f>
        <v>7.8833458295347728E-2</v>
      </c>
      <c r="E75" s="48">
        <f t="shared" si="5"/>
        <v>7.3577894408991207E-2</v>
      </c>
      <c r="F75" s="48">
        <f t="shared" si="5"/>
        <v>7.1666780268497932E-2</v>
      </c>
      <c r="G75" s="48">
        <f t="shared" si="5"/>
        <v>6.8979276008429249E-2</v>
      </c>
      <c r="H75" s="48">
        <f t="shared" si="5"/>
        <v>6.4921671537345182E-2</v>
      </c>
      <c r="I75" s="48">
        <f t="shared" si="5"/>
        <v>6.1314912007492672E-2</v>
      </c>
      <c r="J75" s="48">
        <f t="shared" ref="J75:O84" si="6">$C$74/$C75/J$74</f>
        <v>8.5552589154894651E-2</v>
      </c>
      <c r="K75" s="48">
        <f t="shared" si="6"/>
        <v>7.9849083211235003E-2</v>
      </c>
      <c r="L75" s="48">
        <f t="shared" si="6"/>
        <v>7.7775081049904216E-2</v>
      </c>
      <c r="M75" s="48">
        <f t="shared" si="6"/>
        <v>7.4858515510532811E-2</v>
      </c>
      <c r="N75" s="48">
        <f t="shared" si="6"/>
        <v>7.0455073421677936E-2</v>
      </c>
      <c r="O75" s="48">
        <f t="shared" si="6"/>
        <v>6.6540902676029162E-2</v>
      </c>
      <c r="P75" s="49"/>
      <c r="Q75" s="49"/>
    </row>
    <row r="76" spans="1:17">
      <c r="A76" s="45">
        <v>9</v>
      </c>
      <c r="B76" s="46">
        <v>0.77690000000000003</v>
      </c>
      <c r="C76" s="47">
        <v>0.79469999999999996</v>
      </c>
      <c r="D76" s="48">
        <f t="shared" si="5"/>
        <v>7.5616801546779661E-2</v>
      </c>
      <c r="E76" s="48">
        <f t="shared" si="5"/>
        <v>7.0575681443661012E-2</v>
      </c>
      <c r="F76" s="48">
        <f t="shared" si="5"/>
        <v>6.8742546860708784E-2</v>
      </c>
      <c r="G76" s="48">
        <f t="shared" si="5"/>
        <v>6.6164701353432193E-2</v>
      </c>
      <c r="H76" s="48">
        <f t="shared" si="5"/>
        <v>6.2272660097347957E-2</v>
      </c>
      <c r="I76" s="48">
        <f t="shared" si="5"/>
        <v>5.881306786971751E-2</v>
      </c>
      <c r="J76" s="48">
        <f t="shared" si="6"/>
        <v>8.2183020713283719E-2</v>
      </c>
      <c r="K76" s="48">
        <f t="shared" si="6"/>
        <v>7.6704152665731468E-2</v>
      </c>
      <c r="L76" s="48">
        <f t="shared" si="6"/>
        <v>7.4711837012076107E-2</v>
      </c>
      <c r="M76" s="48">
        <f t="shared" si="6"/>
        <v>7.1910143124123249E-2</v>
      </c>
      <c r="N76" s="48">
        <f t="shared" si="6"/>
        <v>6.7680134705057182E-2</v>
      </c>
      <c r="O76" s="48">
        <f t="shared" si="6"/>
        <v>6.3920127221442885E-2</v>
      </c>
      <c r="P76" s="49"/>
      <c r="Q76" s="49"/>
    </row>
    <row r="77" spans="1:17">
      <c r="A77" s="45">
        <v>10</v>
      </c>
      <c r="B77" s="46">
        <v>0.80640000000000001</v>
      </c>
      <c r="C77" s="47">
        <v>0.82379999999999998</v>
      </c>
      <c r="D77" s="48">
        <f t="shared" si="5"/>
        <v>7.2850561906861525E-2</v>
      </c>
      <c r="E77" s="48">
        <f t="shared" si="5"/>
        <v>6.7993857779737418E-2</v>
      </c>
      <c r="F77" s="48">
        <f t="shared" si="5"/>
        <v>6.6227783551692287E-2</v>
      </c>
      <c r="G77" s="48">
        <f t="shared" si="5"/>
        <v>6.3744241668503815E-2</v>
      </c>
      <c r="H77" s="48">
        <f t="shared" si="5"/>
        <v>5.9994580393885957E-2</v>
      </c>
      <c r="I77" s="48">
        <f t="shared" si="5"/>
        <v>5.666154814978118E-2</v>
      </c>
      <c r="J77" s="48">
        <f t="shared" si="6"/>
        <v>7.9279978830840703E-2</v>
      </c>
      <c r="K77" s="48">
        <f t="shared" si="6"/>
        <v>7.3994646908784642E-2</v>
      </c>
      <c r="L77" s="48">
        <f t="shared" si="6"/>
        <v>7.2072708028036989E-2</v>
      </c>
      <c r="M77" s="48">
        <f t="shared" si="6"/>
        <v>6.9369981476985601E-2</v>
      </c>
      <c r="N77" s="48">
        <f t="shared" si="6"/>
        <v>6.5289394331280573E-2</v>
      </c>
      <c r="O77" s="48">
        <f t="shared" si="6"/>
        <v>6.1662205757320537E-2</v>
      </c>
      <c r="P77" s="49"/>
      <c r="Q77" s="49"/>
    </row>
    <row r="78" spans="1:17">
      <c r="A78" s="45">
        <v>11</v>
      </c>
      <c r="B78" s="46">
        <v>0.8337</v>
      </c>
      <c r="C78" s="47">
        <v>0.85070000000000001</v>
      </c>
      <c r="D78" s="48">
        <f t="shared" si="5"/>
        <v>7.046502713409275E-2</v>
      </c>
      <c r="E78" s="48">
        <f t="shared" si="5"/>
        <v>6.5767358658486555E-2</v>
      </c>
      <c r="F78" s="48">
        <f t="shared" si="5"/>
        <v>6.4059115576447945E-2</v>
      </c>
      <c r="G78" s="48">
        <f t="shared" si="5"/>
        <v>6.165689874233115E-2</v>
      </c>
      <c r="H78" s="48">
        <f t="shared" si="5"/>
        <v>5.8030022345723437E-2</v>
      </c>
      <c r="I78" s="48">
        <f t="shared" si="5"/>
        <v>5.4806132215405465E-2</v>
      </c>
      <c r="J78" s="48">
        <f t="shared" si="6"/>
        <v>7.6773065194365303E-2</v>
      </c>
      <c r="K78" s="48">
        <f t="shared" si="6"/>
        <v>7.1654860848074278E-2</v>
      </c>
      <c r="L78" s="48">
        <f t="shared" si="6"/>
        <v>6.9793695631241187E-2</v>
      </c>
      <c r="M78" s="48">
        <f t="shared" si="6"/>
        <v>6.7176432045069637E-2</v>
      </c>
      <c r="N78" s="48">
        <f t="shared" si="6"/>
        <v>6.3224877218889072E-2</v>
      </c>
      <c r="O78" s="48">
        <f t="shared" si="6"/>
        <v>5.9712384040061899E-2</v>
      </c>
      <c r="P78" s="49"/>
      <c r="Q78" s="49"/>
    </row>
    <row r="79" spans="1:17">
      <c r="A79" s="45">
        <v>12</v>
      </c>
      <c r="B79" s="46">
        <v>0.85880000000000001</v>
      </c>
      <c r="C79" s="47">
        <v>0.87539999999999996</v>
      </c>
      <c r="D79" s="48">
        <f t="shared" si="5"/>
        <v>6.8405557896708338E-2</v>
      </c>
      <c r="E79" s="48">
        <f t="shared" si="5"/>
        <v>6.3845187370261111E-2</v>
      </c>
      <c r="F79" s="48">
        <f t="shared" si="5"/>
        <v>6.21868708151894E-2</v>
      </c>
      <c r="G79" s="48">
        <f t="shared" si="5"/>
        <v>5.9854863159619791E-2</v>
      </c>
      <c r="H79" s="48">
        <f t="shared" si="5"/>
        <v>5.6333988856112752E-2</v>
      </c>
      <c r="I79" s="48">
        <f t="shared" si="5"/>
        <v>5.3204322808550926E-2</v>
      </c>
      <c r="J79" s="48">
        <f t="shared" si="6"/>
        <v>7.4606861504279837E-2</v>
      </c>
      <c r="K79" s="48">
        <f t="shared" si="6"/>
        <v>6.9633070737327843E-2</v>
      </c>
      <c r="L79" s="48">
        <f t="shared" si="6"/>
        <v>6.7824419549345302E-2</v>
      </c>
      <c r="M79" s="48">
        <f t="shared" si="6"/>
        <v>6.5281003816244854E-2</v>
      </c>
      <c r="N79" s="48">
        <f t="shared" si="6"/>
        <v>6.1440944768230456E-2</v>
      </c>
      <c r="O79" s="48">
        <f t="shared" si="6"/>
        <v>5.8027558947773207E-2</v>
      </c>
      <c r="P79" s="49"/>
      <c r="Q79" s="49"/>
    </row>
    <row r="80" spans="1:17">
      <c r="A80" s="45">
        <v>13</v>
      </c>
      <c r="B80" s="46">
        <v>0.88170000000000004</v>
      </c>
      <c r="C80" s="47">
        <v>0.89790000000000003</v>
      </c>
      <c r="D80" s="48">
        <f t="shared" si="5"/>
        <v>6.6628890917197606E-2</v>
      </c>
      <c r="E80" s="48">
        <f t="shared" si="5"/>
        <v>6.2186964856051095E-2</v>
      </c>
      <c r="F80" s="48">
        <f t="shared" si="5"/>
        <v>6.0571719015634178E-2</v>
      </c>
      <c r="G80" s="48">
        <f t="shared" si="5"/>
        <v>5.83002795525479E-2</v>
      </c>
      <c r="H80" s="48">
        <f t="shared" si="5"/>
        <v>5.4870851343574494E-2</v>
      </c>
      <c r="I80" s="48">
        <f t="shared" si="5"/>
        <v>5.1822470713375909E-2</v>
      </c>
      <c r="J80" s="48">
        <f t="shared" si="6"/>
        <v>7.273732772117894E-2</v>
      </c>
      <c r="K80" s="48">
        <f t="shared" si="6"/>
        <v>6.7888172539767005E-2</v>
      </c>
      <c r="L80" s="48">
        <f t="shared" si="6"/>
        <v>6.6124843382889945E-2</v>
      </c>
      <c r="M80" s="48">
        <f t="shared" si="6"/>
        <v>6.3645161756031562E-2</v>
      </c>
      <c r="N80" s="48">
        <f t="shared" si="6"/>
        <v>5.9901328711559121E-2</v>
      </c>
      <c r="O80" s="48">
        <f t="shared" si="6"/>
        <v>5.6573477116472502E-2</v>
      </c>
      <c r="P80" s="49"/>
      <c r="Q80" s="49"/>
    </row>
    <row r="81" spans="1:17">
      <c r="A81" s="45">
        <v>14</v>
      </c>
      <c r="B81" s="46">
        <v>0.90239999999999998</v>
      </c>
      <c r="C81" s="47">
        <v>0.91820000000000002</v>
      </c>
      <c r="D81" s="48">
        <f t="shared" si="5"/>
        <v>6.5100502129535817E-2</v>
      </c>
      <c r="E81" s="48">
        <f t="shared" si="5"/>
        <v>6.0760468654233429E-2</v>
      </c>
      <c r="F81" s="48">
        <f t="shared" si="5"/>
        <v>5.9182274663214379E-2</v>
      </c>
      <c r="G81" s="48">
        <f t="shared" si="5"/>
        <v>5.6962939363343838E-2</v>
      </c>
      <c r="H81" s="48">
        <f t="shared" si="5"/>
        <v>5.3612178224323619E-2</v>
      </c>
      <c r="I81" s="48">
        <f t="shared" si="5"/>
        <v>5.0633723878527853E-2</v>
      </c>
      <c r="J81" s="48">
        <f t="shared" si="6"/>
        <v>7.112921646792264E-2</v>
      </c>
      <c r="K81" s="48">
        <f t="shared" si="6"/>
        <v>6.6387268703394467E-2</v>
      </c>
      <c r="L81" s="48">
        <f t="shared" si="6"/>
        <v>6.4662924061747853E-2</v>
      </c>
      <c r="M81" s="48">
        <f t="shared" si="6"/>
        <v>6.2238064409432303E-2</v>
      </c>
      <c r="N81" s="48">
        <f t="shared" si="6"/>
        <v>5.8577001797112761E-2</v>
      </c>
      <c r="O81" s="48">
        <f t="shared" si="6"/>
        <v>5.5322723919495387E-2</v>
      </c>
      <c r="P81" s="49"/>
      <c r="Q81" s="49"/>
    </row>
    <row r="82" spans="1:17">
      <c r="A82" s="45">
        <v>15</v>
      </c>
      <c r="B82" s="46">
        <v>0.92090000000000005</v>
      </c>
      <c r="C82" s="47">
        <v>0.93630000000000002</v>
      </c>
      <c r="D82" s="48">
        <f t="shared" si="5"/>
        <v>6.379269532163441E-2</v>
      </c>
      <c r="E82" s="48">
        <f t="shared" si="5"/>
        <v>5.9539848966858773E-2</v>
      </c>
      <c r="F82" s="48">
        <f t="shared" si="5"/>
        <v>5.7993359383304001E-2</v>
      </c>
      <c r="G82" s="48">
        <f t="shared" si="5"/>
        <v>5.5818608406430097E-2</v>
      </c>
      <c r="H82" s="48">
        <f t="shared" si="5"/>
        <v>5.2535160853110684E-2</v>
      </c>
      <c r="I82" s="48">
        <f t="shared" si="5"/>
        <v>4.9616540805715648E-2</v>
      </c>
      <c r="J82" s="48">
        <f t="shared" si="6"/>
        <v>6.9754188359336278E-2</v>
      </c>
      <c r="K82" s="48">
        <f t="shared" si="6"/>
        <v>6.5103909135380528E-2</v>
      </c>
      <c r="L82" s="48">
        <f t="shared" si="6"/>
        <v>6.3412898508487525E-2</v>
      </c>
      <c r="M82" s="48">
        <f t="shared" si="6"/>
        <v>6.1034914814419243E-2</v>
      </c>
      <c r="N82" s="48">
        <f t="shared" si="6"/>
        <v>5.7444625707688705E-2</v>
      </c>
      <c r="O82" s="48">
        <f t="shared" si="6"/>
        <v>5.4253257612817102E-2</v>
      </c>
      <c r="P82" s="49"/>
      <c r="Q82" s="49"/>
    </row>
    <row r="83" spans="1:17">
      <c r="A83" s="45">
        <v>16</v>
      </c>
      <c r="B83" s="46">
        <v>0.93720000000000003</v>
      </c>
      <c r="C83" s="47">
        <v>0.95330000000000004</v>
      </c>
      <c r="D83" s="48">
        <f t="shared" si="5"/>
        <v>6.2683197953150999E-2</v>
      </c>
      <c r="E83" s="48">
        <f t="shared" si="5"/>
        <v>5.8504318089607599E-2</v>
      </c>
      <c r="F83" s="48">
        <f t="shared" si="5"/>
        <v>5.6984725411955449E-2</v>
      </c>
      <c r="G83" s="48">
        <f t="shared" si="5"/>
        <v>5.484779820900712E-2</v>
      </c>
      <c r="H83" s="48">
        <f t="shared" si="5"/>
        <v>5.1621457137889057E-2</v>
      </c>
      <c r="I83" s="48">
        <f t="shared" si="5"/>
        <v>4.8753598408006332E-2</v>
      </c>
      <c r="J83" s="48">
        <f t="shared" si="6"/>
        <v>6.8510276472093332E-2</v>
      </c>
      <c r="K83" s="48">
        <f t="shared" si="6"/>
        <v>6.3942924707287102E-2</v>
      </c>
      <c r="L83" s="48">
        <f t="shared" si="6"/>
        <v>6.2282069520084839E-2</v>
      </c>
      <c r="M83" s="48">
        <f t="shared" si="6"/>
        <v>5.9946491913081656E-2</v>
      </c>
      <c r="N83" s="48">
        <f t="shared" si="6"/>
        <v>5.6420227682900385E-2</v>
      </c>
      <c r="O83" s="48">
        <f t="shared" si="6"/>
        <v>5.3285770589405916E-2</v>
      </c>
      <c r="P83" s="49"/>
      <c r="Q83" s="49"/>
    </row>
    <row r="84" spans="1:17">
      <c r="A84" s="45">
        <v>17</v>
      </c>
      <c r="B84" s="46">
        <v>0.95130000000000003</v>
      </c>
      <c r="C84" s="47">
        <v>0.97030000000000005</v>
      </c>
      <c r="D84" s="48">
        <f t="shared" si="5"/>
        <v>6.1754118702505127E-2</v>
      </c>
      <c r="E84" s="48">
        <f t="shared" si="5"/>
        <v>5.763717745567145E-2</v>
      </c>
      <c r="F84" s="48">
        <f t="shared" si="5"/>
        <v>5.6140107911368295E-2</v>
      </c>
      <c r="G84" s="48">
        <f t="shared" si="5"/>
        <v>5.4034853864691978E-2</v>
      </c>
      <c r="H84" s="48">
        <f t="shared" si="5"/>
        <v>5.085633304912187E-2</v>
      </c>
      <c r="I84" s="48">
        <f t="shared" si="5"/>
        <v>4.8030981213059536E-2</v>
      </c>
      <c r="J84" s="48">
        <f t="shared" si="6"/>
        <v>6.7309952139386342E-2</v>
      </c>
      <c r="K84" s="48">
        <f t="shared" si="6"/>
        <v>6.2822621996760572E-2</v>
      </c>
      <c r="L84" s="48">
        <f t="shared" si="6"/>
        <v>6.1190865581260301E-2</v>
      </c>
      <c r="M84" s="48">
        <f t="shared" si="6"/>
        <v>5.8896208121963035E-2</v>
      </c>
      <c r="N84" s="48">
        <f t="shared" si="6"/>
        <v>5.5431725291259337E-2</v>
      </c>
      <c r="O84" s="48">
        <f t="shared" si="6"/>
        <v>5.2352184997300481E-2</v>
      </c>
      <c r="P84" s="49"/>
      <c r="Q84" s="49"/>
    </row>
    <row r="85" spans="1:17">
      <c r="A85" s="45">
        <v>18</v>
      </c>
      <c r="B85" s="46">
        <v>0.96430000000000005</v>
      </c>
      <c r="C85" s="47">
        <v>0.98480000000000001</v>
      </c>
      <c r="D85" s="48">
        <f t="shared" ref="D85:I94" si="7">$B$74/$B85/D$74</f>
        <v>6.0921594028510967E-2</v>
      </c>
      <c r="E85" s="48">
        <f t="shared" si="7"/>
        <v>5.6860154426610236E-2</v>
      </c>
      <c r="F85" s="48">
        <f t="shared" si="7"/>
        <v>5.538326729864633E-2</v>
      </c>
      <c r="G85" s="48">
        <f t="shared" si="7"/>
        <v>5.3306394774947093E-2</v>
      </c>
      <c r="H85" s="48">
        <f t="shared" si="7"/>
        <v>5.0170724494067856E-2</v>
      </c>
      <c r="I85" s="48">
        <f t="shared" si="7"/>
        <v>4.7383462022175193E-2</v>
      </c>
      <c r="J85" s="48">
        <f t="shared" ref="J85:O94" si="8">$C$74/$C85/J$74</f>
        <v>6.6318893745782453E-2</v>
      </c>
      <c r="K85" s="48">
        <f t="shared" si="8"/>
        <v>6.1897634162730288E-2</v>
      </c>
      <c r="L85" s="48">
        <f t="shared" si="8"/>
        <v>6.0289903405256771E-2</v>
      </c>
      <c r="M85" s="48">
        <f t="shared" si="8"/>
        <v>5.8029032027559643E-2</v>
      </c>
      <c r="N85" s="48">
        <f t="shared" si="8"/>
        <v>5.461555955535026E-2</v>
      </c>
      <c r="O85" s="48">
        <f t="shared" si="8"/>
        <v>5.1581361802275238E-2</v>
      </c>
      <c r="P85" s="49"/>
      <c r="Q85" s="49"/>
    </row>
    <row r="86" spans="1:17">
      <c r="A86" s="45">
        <v>19</v>
      </c>
      <c r="B86" s="46">
        <v>0.97729999999999995</v>
      </c>
      <c r="C86" s="47">
        <v>0.99450000000000005</v>
      </c>
      <c r="D86" s="48">
        <f t="shared" si="7"/>
        <v>6.0111217764957668E-2</v>
      </c>
      <c r="E86" s="48">
        <f t="shared" si="7"/>
        <v>5.6103803247293825E-2</v>
      </c>
      <c r="F86" s="48">
        <f t="shared" si="7"/>
        <v>5.4646561604506969E-2</v>
      </c>
      <c r="G86" s="48">
        <f t="shared" si="7"/>
        <v>5.2597315544337955E-2</v>
      </c>
      <c r="H86" s="48">
        <f t="shared" si="7"/>
        <v>4.950335580643573E-2</v>
      </c>
      <c r="I86" s="48">
        <f t="shared" si="7"/>
        <v>4.6753169372744853E-2</v>
      </c>
      <c r="J86" s="48">
        <f t="shared" si="8"/>
        <v>6.5672042796225807E-2</v>
      </c>
      <c r="K86" s="48">
        <f t="shared" si="8"/>
        <v>6.1293906609810746E-2</v>
      </c>
      <c r="L86" s="48">
        <f t="shared" si="8"/>
        <v>5.9701857087478001E-2</v>
      </c>
      <c r="M86" s="48">
        <f t="shared" si="8"/>
        <v>5.7463037446697576E-2</v>
      </c>
      <c r="N86" s="48">
        <f t="shared" si="8"/>
        <v>5.4082858773362427E-2</v>
      </c>
      <c r="O86" s="48">
        <f t="shared" si="8"/>
        <v>5.1078255508175623E-2</v>
      </c>
      <c r="P86" s="49"/>
      <c r="Q86" s="49"/>
    </row>
    <row r="87" spans="1:17">
      <c r="A87" s="45">
        <v>20</v>
      </c>
      <c r="B87" s="46">
        <v>0.98839999999999995</v>
      </c>
      <c r="C87" s="47">
        <v>0.99939999999999996</v>
      </c>
      <c r="D87" s="48">
        <f t="shared" si="7"/>
        <v>5.9436152490583906E-2</v>
      </c>
      <c r="E87" s="48">
        <f t="shared" si="7"/>
        <v>5.5473742324544974E-2</v>
      </c>
      <c r="F87" s="48">
        <f t="shared" si="7"/>
        <v>5.4032865900530823E-2</v>
      </c>
      <c r="G87" s="48">
        <f t="shared" si="7"/>
        <v>5.2006633429260915E-2</v>
      </c>
      <c r="H87" s="48">
        <f t="shared" si="7"/>
        <v>4.8947419698127922E-2</v>
      </c>
      <c r="I87" s="48">
        <f t="shared" si="7"/>
        <v>4.6228118603787477E-2</v>
      </c>
      <c r="J87" s="48">
        <f t="shared" si="8"/>
        <v>6.5350056594803446E-2</v>
      </c>
      <c r="K87" s="48">
        <f t="shared" si="8"/>
        <v>6.0993386155149883E-2</v>
      </c>
      <c r="L87" s="48">
        <f t="shared" si="8"/>
        <v>5.9409142358912224E-2</v>
      </c>
      <c r="M87" s="48">
        <f t="shared" si="8"/>
        <v>5.7181299520453012E-2</v>
      </c>
      <c r="N87" s="48">
        <f t="shared" si="8"/>
        <v>5.3817693666308723E-2</v>
      </c>
      <c r="O87" s="48">
        <f t="shared" si="8"/>
        <v>5.0827821795958239E-2</v>
      </c>
      <c r="P87" s="49"/>
      <c r="Q87" s="49"/>
    </row>
    <row r="88" spans="1:17">
      <c r="A88" s="45">
        <v>21</v>
      </c>
      <c r="B88" s="46">
        <v>0.99580000000000002</v>
      </c>
      <c r="C88" s="47">
        <v>1</v>
      </c>
      <c r="D88" s="48">
        <f t="shared" si="7"/>
        <v>5.8994469895253192E-2</v>
      </c>
      <c r="E88" s="48">
        <f t="shared" si="7"/>
        <v>5.5061505235569637E-2</v>
      </c>
      <c r="F88" s="48">
        <f t="shared" si="7"/>
        <v>5.3631336268411982E-2</v>
      </c>
      <c r="G88" s="48">
        <f t="shared" si="7"/>
        <v>5.1620161158346535E-2</v>
      </c>
      <c r="H88" s="48">
        <f t="shared" si="7"/>
        <v>4.8583681090208504E-2</v>
      </c>
      <c r="I88" s="48">
        <f t="shared" si="7"/>
        <v>4.588458769630803E-2</v>
      </c>
      <c r="J88" s="48">
        <f t="shared" si="8"/>
        <v>6.5310846560846569E-2</v>
      </c>
      <c r="K88" s="48">
        <f t="shared" si="8"/>
        <v>6.095679012345679E-2</v>
      </c>
      <c r="L88" s="48">
        <f t="shared" si="8"/>
        <v>5.9373496873496877E-2</v>
      </c>
      <c r="M88" s="48">
        <f t="shared" si="8"/>
        <v>5.7146990740740741E-2</v>
      </c>
      <c r="N88" s="48">
        <f t="shared" si="8"/>
        <v>5.3785403050108933E-2</v>
      </c>
      <c r="O88" s="48">
        <f t="shared" si="8"/>
        <v>5.079732510288066E-2</v>
      </c>
      <c r="P88" s="49"/>
      <c r="Q88" s="49"/>
    </row>
    <row r="89" spans="1:17">
      <c r="A89" s="45">
        <v>22</v>
      </c>
      <c r="B89" s="46">
        <v>0.99950000000000006</v>
      </c>
      <c r="C89" s="47">
        <v>1</v>
      </c>
      <c r="D89" s="48">
        <f t="shared" si="7"/>
        <v>5.8776081162274264E-2</v>
      </c>
      <c r="E89" s="48">
        <f t="shared" si="7"/>
        <v>5.4857675751455975E-2</v>
      </c>
      <c r="F89" s="48">
        <f t="shared" si="7"/>
        <v>5.3432801056612959E-2</v>
      </c>
      <c r="G89" s="48">
        <f t="shared" si="7"/>
        <v>5.1429071016989972E-2</v>
      </c>
      <c r="H89" s="48">
        <f t="shared" si="7"/>
        <v>4.8403831545402336E-2</v>
      </c>
      <c r="I89" s="48">
        <f t="shared" si="7"/>
        <v>4.571472979287998E-2</v>
      </c>
      <c r="J89" s="48">
        <f t="shared" si="8"/>
        <v>6.5310846560846569E-2</v>
      </c>
      <c r="K89" s="48">
        <f t="shared" si="8"/>
        <v>6.095679012345679E-2</v>
      </c>
      <c r="L89" s="48">
        <f t="shared" si="8"/>
        <v>5.9373496873496877E-2</v>
      </c>
      <c r="M89" s="48">
        <f t="shared" si="8"/>
        <v>5.7146990740740741E-2</v>
      </c>
      <c r="N89" s="48">
        <f t="shared" si="8"/>
        <v>5.3785403050108933E-2</v>
      </c>
      <c r="O89" s="48">
        <f t="shared" si="8"/>
        <v>5.079732510288066E-2</v>
      </c>
      <c r="P89" s="49"/>
      <c r="Q89" s="49"/>
    </row>
    <row r="90" spans="1:17">
      <c r="A90" s="45">
        <v>23</v>
      </c>
      <c r="B90" s="46">
        <v>1</v>
      </c>
      <c r="C90" s="47">
        <v>1</v>
      </c>
      <c r="D90" s="48">
        <f t="shared" si="7"/>
        <v>5.8746693121693123E-2</v>
      </c>
      <c r="E90" s="48">
        <f t="shared" si="7"/>
        <v>5.4830246913580245E-2</v>
      </c>
      <c r="F90" s="48">
        <f t="shared" si="7"/>
        <v>5.3406084656084658E-2</v>
      </c>
      <c r="G90" s="48">
        <f t="shared" si="7"/>
        <v>5.1403356481481477E-2</v>
      </c>
      <c r="H90" s="48">
        <f t="shared" si="7"/>
        <v>4.8379629629629634E-2</v>
      </c>
      <c r="I90" s="48">
        <f t="shared" si="7"/>
        <v>4.5691872427983539E-2</v>
      </c>
      <c r="J90" s="48">
        <f t="shared" si="8"/>
        <v>6.5310846560846569E-2</v>
      </c>
      <c r="K90" s="48">
        <f t="shared" si="8"/>
        <v>6.095679012345679E-2</v>
      </c>
      <c r="L90" s="48">
        <f t="shared" si="8"/>
        <v>5.9373496873496877E-2</v>
      </c>
      <c r="M90" s="48">
        <f t="shared" si="8"/>
        <v>5.7146990740740741E-2</v>
      </c>
      <c r="N90" s="48">
        <f t="shared" si="8"/>
        <v>5.3785403050108933E-2</v>
      </c>
      <c r="O90" s="48">
        <f t="shared" si="8"/>
        <v>5.079732510288066E-2</v>
      </c>
      <c r="P90" s="49"/>
      <c r="Q90" s="49"/>
    </row>
    <row r="91" spans="1:17">
      <c r="A91" s="45">
        <v>24</v>
      </c>
      <c r="B91" s="46">
        <v>1</v>
      </c>
      <c r="C91" s="47">
        <v>1</v>
      </c>
      <c r="D91" s="48">
        <f t="shared" si="7"/>
        <v>5.8746693121693123E-2</v>
      </c>
      <c r="E91" s="48">
        <f t="shared" si="7"/>
        <v>5.4830246913580245E-2</v>
      </c>
      <c r="F91" s="48">
        <f t="shared" si="7"/>
        <v>5.3406084656084658E-2</v>
      </c>
      <c r="G91" s="48">
        <f t="shared" si="7"/>
        <v>5.1403356481481477E-2</v>
      </c>
      <c r="H91" s="48">
        <f t="shared" si="7"/>
        <v>4.8379629629629634E-2</v>
      </c>
      <c r="I91" s="48">
        <f t="shared" si="7"/>
        <v>4.5691872427983539E-2</v>
      </c>
      <c r="J91" s="48">
        <f t="shared" si="8"/>
        <v>6.5310846560846569E-2</v>
      </c>
      <c r="K91" s="48">
        <f t="shared" si="8"/>
        <v>6.095679012345679E-2</v>
      </c>
      <c r="L91" s="48">
        <f t="shared" si="8"/>
        <v>5.9373496873496877E-2</v>
      </c>
      <c r="M91" s="48">
        <f t="shared" si="8"/>
        <v>5.7146990740740741E-2</v>
      </c>
      <c r="N91" s="48">
        <f t="shared" si="8"/>
        <v>5.3785403050108933E-2</v>
      </c>
      <c r="O91" s="48">
        <f t="shared" si="8"/>
        <v>5.079732510288066E-2</v>
      </c>
      <c r="P91" s="49"/>
      <c r="Q91" s="49"/>
    </row>
    <row r="92" spans="1:17">
      <c r="A92" s="45">
        <v>25</v>
      </c>
      <c r="B92" s="46">
        <v>1</v>
      </c>
      <c r="C92" s="47">
        <v>1</v>
      </c>
      <c r="D92" s="48">
        <f t="shared" si="7"/>
        <v>5.8746693121693123E-2</v>
      </c>
      <c r="E92" s="48">
        <f t="shared" si="7"/>
        <v>5.4830246913580245E-2</v>
      </c>
      <c r="F92" s="48">
        <f t="shared" si="7"/>
        <v>5.3406084656084658E-2</v>
      </c>
      <c r="G92" s="48">
        <f t="shared" si="7"/>
        <v>5.1403356481481477E-2</v>
      </c>
      <c r="H92" s="48">
        <f t="shared" si="7"/>
        <v>4.8379629629629634E-2</v>
      </c>
      <c r="I92" s="48">
        <f t="shared" si="7"/>
        <v>4.5691872427983539E-2</v>
      </c>
      <c r="J92" s="48">
        <f t="shared" si="8"/>
        <v>6.5310846560846569E-2</v>
      </c>
      <c r="K92" s="48">
        <f t="shared" si="8"/>
        <v>6.095679012345679E-2</v>
      </c>
      <c r="L92" s="48">
        <f t="shared" si="8"/>
        <v>5.9373496873496877E-2</v>
      </c>
      <c r="M92" s="48">
        <f t="shared" si="8"/>
        <v>5.7146990740740741E-2</v>
      </c>
      <c r="N92" s="48">
        <f t="shared" si="8"/>
        <v>5.3785403050108933E-2</v>
      </c>
      <c r="O92" s="48">
        <f t="shared" si="8"/>
        <v>5.079732510288066E-2</v>
      </c>
      <c r="P92" s="49"/>
      <c r="Q92" s="49"/>
    </row>
    <row r="93" spans="1:17">
      <c r="A93" s="45">
        <v>26</v>
      </c>
      <c r="B93" s="46">
        <v>1</v>
      </c>
      <c r="C93" s="47">
        <v>1</v>
      </c>
      <c r="D93" s="48">
        <f t="shared" si="7"/>
        <v>5.8746693121693123E-2</v>
      </c>
      <c r="E93" s="48">
        <f t="shared" si="7"/>
        <v>5.4830246913580245E-2</v>
      </c>
      <c r="F93" s="48">
        <f t="shared" si="7"/>
        <v>5.3406084656084658E-2</v>
      </c>
      <c r="G93" s="48">
        <f t="shared" si="7"/>
        <v>5.1403356481481477E-2</v>
      </c>
      <c r="H93" s="48">
        <f t="shared" si="7"/>
        <v>4.8379629629629634E-2</v>
      </c>
      <c r="I93" s="48">
        <f t="shared" si="7"/>
        <v>4.5691872427983539E-2</v>
      </c>
      <c r="J93" s="48">
        <f t="shared" si="8"/>
        <v>6.5310846560846569E-2</v>
      </c>
      <c r="K93" s="48">
        <f t="shared" si="8"/>
        <v>6.095679012345679E-2</v>
      </c>
      <c r="L93" s="48">
        <f t="shared" si="8"/>
        <v>5.9373496873496877E-2</v>
      </c>
      <c r="M93" s="48">
        <f t="shared" si="8"/>
        <v>5.7146990740740741E-2</v>
      </c>
      <c r="N93" s="48">
        <f t="shared" si="8"/>
        <v>5.3785403050108933E-2</v>
      </c>
      <c r="O93" s="48">
        <f t="shared" si="8"/>
        <v>5.079732510288066E-2</v>
      </c>
      <c r="P93" s="49"/>
      <c r="Q93" s="49"/>
    </row>
    <row r="94" spans="1:17">
      <c r="A94" s="45">
        <v>27</v>
      </c>
      <c r="B94" s="46">
        <v>1</v>
      </c>
      <c r="C94" s="47">
        <v>1</v>
      </c>
      <c r="D94" s="48">
        <f t="shared" si="7"/>
        <v>5.8746693121693123E-2</v>
      </c>
      <c r="E94" s="48">
        <f t="shared" si="7"/>
        <v>5.4830246913580245E-2</v>
      </c>
      <c r="F94" s="48">
        <f t="shared" si="7"/>
        <v>5.3406084656084658E-2</v>
      </c>
      <c r="G94" s="48">
        <f t="shared" si="7"/>
        <v>5.1403356481481477E-2</v>
      </c>
      <c r="H94" s="48">
        <f t="shared" si="7"/>
        <v>4.8379629629629634E-2</v>
      </c>
      <c r="I94" s="48">
        <f t="shared" si="7"/>
        <v>4.5691872427983539E-2</v>
      </c>
      <c r="J94" s="48">
        <f t="shared" si="8"/>
        <v>6.5310846560846569E-2</v>
      </c>
      <c r="K94" s="48">
        <f t="shared" si="8"/>
        <v>6.095679012345679E-2</v>
      </c>
      <c r="L94" s="48">
        <f t="shared" si="8"/>
        <v>5.9373496873496877E-2</v>
      </c>
      <c r="M94" s="48">
        <f t="shared" si="8"/>
        <v>5.7146990740740741E-2</v>
      </c>
      <c r="N94" s="48">
        <f t="shared" si="8"/>
        <v>5.3785403050108933E-2</v>
      </c>
      <c r="O94" s="48">
        <f t="shared" si="8"/>
        <v>5.079732510288066E-2</v>
      </c>
      <c r="P94" s="49"/>
      <c r="Q94" s="49"/>
    </row>
    <row r="95" spans="1:17">
      <c r="A95" s="45">
        <v>28</v>
      </c>
      <c r="B95" s="46">
        <v>1</v>
      </c>
      <c r="C95" s="47">
        <v>1</v>
      </c>
      <c r="D95" s="48">
        <f t="shared" ref="D95:I104" si="9">$B$74/$B95/D$74</f>
        <v>5.8746693121693123E-2</v>
      </c>
      <c r="E95" s="48">
        <f t="shared" si="9"/>
        <v>5.4830246913580245E-2</v>
      </c>
      <c r="F95" s="48">
        <f t="shared" si="9"/>
        <v>5.3406084656084658E-2</v>
      </c>
      <c r="G95" s="48">
        <f t="shared" si="9"/>
        <v>5.1403356481481477E-2</v>
      </c>
      <c r="H95" s="48">
        <f t="shared" si="9"/>
        <v>4.8379629629629634E-2</v>
      </c>
      <c r="I95" s="48">
        <f t="shared" si="9"/>
        <v>4.5691872427983539E-2</v>
      </c>
      <c r="J95" s="48">
        <f t="shared" ref="J95:O104" si="10">$C$74/$C95/J$74</f>
        <v>6.5310846560846569E-2</v>
      </c>
      <c r="K95" s="48">
        <f t="shared" si="10"/>
        <v>6.095679012345679E-2</v>
      </c>
      <c r="L95" s="48">
        <f t="shared" si="10"/>
        <v>5.9373496873496877E-2</v>
      </c>
      <c r="M95" s="48">
        <f t="shared" si="10"/>
        <v>5.7146990740740741E-2</v>
      </c>
      <c r="N95" s="48">
        <f t="shared" si="10"/>
        <v>5.3785403050108933E-2</v>
      </c>
      <c r="O95" s="48">
        <f t="shared" si="10"/>
        <v>5.079732510288066E-2</v>
      </c>
      <c r="P95" s="49"/>
      <c r="Q95" s="49"/>
    </row>
    <row r="96" spans="1:17">
      <c r="A96" s="45">
        <v>29</v>
      </c>
      <c r="B96" s="46">
        <v>1</v>
      </c>
      <c r="C96" s="47">
        <v>1</v>
      </c>
      <c r="D96" s="48">
        <f t="shared" si="9"/>
        <v>5.8746693121693123E-2</v>
      </c>
      <c r="E96" s="48">
        <f t="shared" si="9"/>
        <v>5.4830246913580245E-2</v>
      </c>
      <c r="F96" s="48">
        <f t="shared" si="9"/>
        <v>5.3406084656084658E-2</v>
      </c>
      <c r="G96" s="48">
        <f t="shared" si="9"/>
        <v>5.1403356481481477E-2</v>
      </c>
      <c r="H96" s="48">
        <f t="shared" si="9"/>
        <v>4.8379629629629634E-2</v>
      </c>
      <c r="I96" s="48">
        <f t="shared" si="9"/>
        <v>4.5691872427983539E-2</v>
      </c>
      <c r="J96" s="48">
        <f t="shared" si="10"/>
        <v>6.5310846560846569E-2</v>
      </c>
      <c r="K96" s="48">
        <f t="shared" si="10"/>
        <v>6.095679012345679E-2</v>
      </c>
      <c r="L96" s="48">
        <f t="shared" si="10"/>
        <v>5.9373496873496877E-2</v>
      </c>
      <c r="M96" s="48">
        <f t="shared" si="10"/>
        <v>5.7146990740740741E-2</v>
      </c>
      <c r="N96" s="48">
        <f t="shared" si="10"/>
        <v>5.3785403050108933E-2</v>
      </c>
      <c r="O96" s="48">
        <f t="shared" si="10"/>
        <v>5.079732510288066E-2</v>
      </c>
      <c r="P96" s="49"/>
      <c r="Q96" s="49"/>
    </row>
    <row r="97" spans="1:17">
      <c r="A97" s="45">
        <v>30</v>
      </c>
      <c r="B97" s="46">
        <v>1</v>
      </c>
      <c r="C97" s="47">
        <v>0.99970000000000003</v>
      </c>
      <c r="D97" s="48">
        <f t="shared" si="9"/>
        <v>5.8746693121693123E-2</v>
      </c>
      <c r="E97" s="48">
        <f t="shared" si="9"/>
        <v>5.4830246913580245E-2</v>
      </c>
      <c r="F97" s="48">
        <f t="shared" si="9"/>
        <v>5.3406084656084658E-2</v>
      </c>
      <c r="G97" s="48">
        <f t="shared" si="9"/>
        <v>5.1403356481481477E-2</v>
      </c>
      <c r="H97" s="48">
        <f t="shared" si="9"/>
        <v>4.8379629629629634E-2</v>
      </c>
      <c r="I97" s="48">
        <f t="shared" si="9"/>
        <v>4.5691872427983539E-2</v>
      </c>
      <c r="J97" s="48">
        <f t="shared" si="10"/>
        <v>6.5330445694554928E-2</v>
      </c>
      <c r="K97" s="48">
        <f t="shared" si="10"/>
        <v>6.0975082648251265E-2</v>
      </c>
      <c r="L97" s="48">
        <f t="shared" si="10"/>
        <v>5.9391314267777204E-2</v>
      </c>
      <c r="M97" s="48">
        <f t="shared" si="10"/>
        <v>5.7164139982735555E-2</v>
      </c>
      <c r="N97" s="48">
        <f t="shared" si="10"/>
        <v>5.3801543513162881E-2</v>
      </c>
      <c r="O97" s="48">
        <f t="shared" si="10"/>
        <v>5.081256887354272E-2</v>
      </c>
      <c r="P97" s="49"/>
      <c r="Q97" s="49"/>
    </row>
    <row r="98" spans="1:17">
      <c r="A98" s="45">
        <v>31</v>
      </c>
      <c r="B98" s="46">
        <v>1</v>
      </c>
      <c r="C98" s="47">
        <v>0.99890000000000001</v>
      </c>
      <c r="D98" s="48">
        <f t="shared" si="9"/>
        <v>5.8746693121693123E-2</v>
      </c>
      <c r="E98" s="48">
        <f t="shared" si="9"/>
        <v>5.4830246913580245E-2</v>
      </c>
      <c r="F98" s="48">
        <f t="shared" si="9"/>
        <v>5.3406084656084658E-2</v>
      </c>
      <c r="G98" s="48">
        <f t="shared" si="9"/>
        <v>5.1403356481481477E-2</v>
      </c>
      <c r="H98" s="48">
        <f t="shared" si="9"/>
        <v>4.8379629629629634E-2</v>
      </c>
      <c r="I98" s="48">
        <f t="shared" si="9"/>
        <v>4.5691872427983539E-2</v>
      </c>
      <c r="J98" s="48">
        <f t="shared" si="10"/>
        <v>6.5382767605212305E-2</v>
      </c>
      <c r="K98" s="48">
        <f t="shared" si="10"/>
        <v>6.1023916431531482E-2</v>
      </c>
      <c r="L98" s="48">
        <f t="shared" si="10"/>
        <v>5.9438879641102088E-2</v>
      </c>
      <c r="M98" s="48">
        <f t="shared" si="10"/>
        <v>5.7209921654560757E-2</v>
      </c>
      <c r="N98" s="48">
        <f t="shared" si="10"/>
        <v>5.3844632145468953E-2</v>
      </c>
      <c r="O98" s="48">
        <f t="shared" si="10"/>
        <v>5.08532636929429E-2</v>
      </c>
      <c r="P98" s="49"/>
      <c r="Q98" s="49"/>
    </row>
    <row r="99" spans="1:17">
      <c r="A99" s="45">
        <v>32</v>
      </c>
      <c r="B99" s="46">
        <v>0.99980000000000002</v>
      </c>
      <c r="C99" s="47">
        <v>0.99760000000000004</v>
      </c>
      <c r="D99" s="48">
        <f t="shared" si="9"/>
        <v>5.8758444810655251E-2</v>
      </c>
      <c r="E99" s="48">
        <f t="shared" si="9"/>
        <v>5.4841215156611563E-2</v>
      </c>
      <c r="F99" s="48">
        <f t="shared" si="9"/>
        <v>5.3416768009686588E-2</v>
      </c>
      <c r="G99" s="48">
        <f t="shared" si="9"/>
        <v>5.141363920932334E-2</v>
      </c>
      <c r="H99" s="48">
        <f t="shared" si="9"/>
        <v>4.8389307491127853E-2</v>
      </c>
      <c r="I99" s="48">
        <f t="shared" si="9"/>
        <v>4.5701012630509637E-2</v>
      </c>
      <c r="J99" s="48">
        <f t="shared" si="10"/>
        <v>6.5467969688097996E-2</v>
      </c>
      <c r="K99" s="48">
        <f t="shared" si="10"/>
        <v>6.1103438375558129E-2</v>
      </c>
      <c r="L99" s="48">
        <f t="shared" si="10"/>
        <v>5.9516336080089091E-2</v>
      </c>
      <c r="M99" s="48">
        <f t="shared" si="10"/>
        <v>5.7284473477085748E-2</v>
      </c>
      <c r="N99" s="48">
        <f t="shared" si="10"/>
        <v>5.3914798566668941E-2</v>
      </c>
      <c r="O99" s="48">
        <f t="shared" si="10"/>
        <v>5.0919531979631776E-2</v>
      </c>
      <c r="P99" s="49"/>
      <c r="Q99" s="49"/>
    </row>
    <row r="100" spans="1:17">
      <c r="A100" s="45">
        <v>33</v>
      </c>
      <c r="B100" s="46">
        <v>0.99839999999999995</v>
      </c>
      <c r="C100" s="47">
        <v>0.99570000000000003</v>
      </c>
      <c r="D100" s="48">
        <f t="shared" si="9"/>
        <v>5.8840838463234305E-2</v>
      </c>
      <c r="E100" s="48">
        <f t="shared" si="9"/>
        <v>5.4918115899018682E-2</v>
      </c>
      <c r="F100" s="48">
        <f t="shared" si="9"/>
        <v>5.3491671330213E-2</v>
      </c>
      <c r="G100" s="48">
        <f t="shared" si="9"/>
        <v>5.1485733655330011E-2</v>
      </c>
      <c r="H100" s="48">
        <f t="shared" si="9"/>
        <v>4.845716108736943E-2</v>
      </c>
      <c r="I100" s="48">
        <f t="shared" si="9"/>
        <v>4.5765096582515569E-2</v>
      </c>
      <c r="J100" s="48">
        <f t="shared" si="10"/>
        <v>6.5592896013705493E-2</v>
      </c>
      <c r="K100" s="48">
        <f t="shared" si="10"/>
        <v>6.1220036279458462E-2</v>
      </c>
      <c r="L100" s="48">
        <f t="shared" si="10"/>
        <v>5.9629905467004994E-2</v>
      </c>
      <c r="M100" s="48">
        <f t="shared" si="10"/>
        <v>5.7393784011992306E-2</v>
      </c>
      <c r="N100" s="48">
        <f t="shared" si="10"/>
        <v>5.401767907011041E-2</v>
      </c>
      <c r="O100" s="48">
        <f t="shared" si="10"/>
        <v>5.1016696899548714E-2</v>
      </c>
      <c r="P100" s="49"/>
      <c r="Q100" s="49"/>
    </row>
    <row r="101" spans="1:17">
      <c r="A101" s="45">
        <v>34</v>
      </c>
      <c r="B101" s="46">
        <v>0.996</v>
      </c>
      <c r="C101" s="47">
        <v>0.99339999999999995</v>
      </c>
      <c r="D101" s="48">
        <f t="shared" si="9"/>
        <v>5.8982623616157755E-2</v>
      </c>
      <c r="E101" s="48">
        <f t="shared" si="9"/>
        <v>5.5050448708413906E-2</v>
      </c>
      <c r="F101" s="48">
        <f t="shared" si="9"/>
        <v>5.3620566923779776E-2</v>
      </c>
      <c r="G101" s="48">
        <f t="shared" si="9"/>
        <v>5.1609795664138029E-2</v>
      </c>
      <c r="H101" s="48">
        <f t="shared" si="9"/>
        <v>4.8573925330953442E-2</v>
      </c>
      <c r="I101" s="48">
        <f t="shared" si="9"/>
        <v>4.5875373923678249E-2</v>
      </c>
      <c r="J101" s="48">
        <f t="shared" si="10"/>
        <v>6.5744761989980444E-2</v>
      </c>
      <c r="K101" s="48">
        <f t="shared" si="10"/>
        <v>6.1361777857315079E-2</v>
      </c>
      <c r="L101" s="48">
        <f t="shared" si="10"/>
        <v>5.9767965445436763E-2</v>
      </c>
      <c r="M101" s="48">
        <f t="shared" si="10"/>
        <v>5.7526666741232885E-2</v>
      </c>
      <c r="N101" s="48">
        <f t="shared" si="10"/>
        <v>5.4142745168219188E-2</v>
      </c>
      <c r="O101" s="48">
        <f t="shared" si="10"/>
        <v>5.1134814881095898E-2</v>
      </c>
      <c r="P101" s="49"/>
      <c r="Q101" s="49"/>
    </row>
    <row r="102" spans="1:17">
      <c r="A102" s="45">
        <v>35</v>
      </c>
      <c r="B102" s="46">
        <v>0.99250000000000005</v>
      </c>
      <c r="C102" s="47">
        <v>0.99039999999999995</v>
      </c>
      <c r="D102" s="48">
        <f t="shared" si="9"/>
        <v>5.9190622792637905E-2</v>
      </c>
      <c r="E102" s="48">
        <f t="shared" si="9"/>
        <v>5.5244581273128708E-2</v>
      </c>
      <c r="F102" s="48">
        <f t="shared" si="9"/>
        <v>5.3809657084216277E-2</v>
      </c>
      <c r="G102" s="48">
        <f t="shared" si="9"/>
        <v>5.1791794943558164E-2</v>
      </c>
      <c r="H102" s="48">
        <f t="shared" si="9"/>
        <v>4.8745218770407689E-2</v>
      </c>
      <c r="I102" s="48">
        <f t="shared" si="9"/>
        <v>4.6037151060940591E-2</v>
      </c>
      <c r="J102" s="48">
        <f t="shared" si="10"/>
        <v>6.5943908078399199E-2</v>
      </c>
      <c r="K102" s="48">
        <f t="shared" si="10"/>
        <v>6.1547647539839247E-2</v>
      </c>
      <c r="L102" s="48">
        <f t="shared" si="10"/>
        <v>5.9949007343999265E-2</v>
      </c>
      <c r="M102" s="48">
        <f t="shared" si="10"/>
        <v>5.7700919568599296E-2</v>
      </c>
      <c r="N102" s="48">
        <f t="shared" si="10"/>
        <v>5.4306747829269926E-2</v>
      </c>
      <c r="O102" s="48">
        <f t="shared" si="10"/>
        <v>5.1289706283199371E-2</v>
      </c>
      <c r="P102" s="49"/>
      <c r="Q102" s="49"/>
    </row>
    <row r="103" spans="1:17">
      <c r="A103" s="45">
        <v>36</v>
      </c>
      <c r="B103" s="46">
        <v>0.98780000000000001</v>
      </c>
      <c r="C103" s="47">
        <v>0.98699999999999999</v>
      </c>
      <c r="D103" s="48">
        <f t="shared" si="9"/>
        <v>5.9472254628156633E-2</v>
      </c>
      <c r="E103" s="48">
        <f t="shared" si="9"/>
        <v>5.550743765294619E-2</v>
      </c>
      <c r="F103" s="48">
        <f t="shared" si="9"/>
        <v>5.4065686025596936E-2</v>
      </c>
      <c r="G103" s="48">
        <f t="shared" si="9"/>
        <v>5.2038222799637053E-2</v>
      </c>
      <c r="H103" s="48">
        <f t="shared" si="9"/>
        <v>4.8977150870246643E-2</v>
      </c>
      <c r="I103" s="48">
        <f t="shared" si="9"/>
        <v>4.6256198044121823E-2</v>
      </c>
      <c r="J103" s="48">
        <f t="shared" si="10"/>
        <v>6.6171070477048191E-2</v>
      </c>
      <c r="K103" s="48">
        <f t="shared" si="10"/>
        <v>6.1759665778578311E-2</v>
      </c>
      <c r="L103" s="48">
        <f t="shared" si="10"/>
        <v>6.0155518615498359E-2</v>
      </c>
      <c r="M103" s="48">
        <f t="shared" si="10"/>
        <v>5.7899686667417169E-2</v>
      </c>
      <c r="N103" s="48">
        <f t="shared" si="10"/>
        <v>5.4493822745804395E-2</v>
      </c>
      <c r="O103" s="48">
        <f t="shared" si="10"/>
        <v>5.1466388148815261E-2</v>
      </c>
      <c r="P103" s="49"/>
      <c r="Q103" s="49"/>
    </row>
    <row r="104" spans="1:17">
      <c r="A104" s="45">
        <v>37</v>
      </c>
      <c r="B104" s="46">
        <v>0.98199999999999998</v>
      </c>
      <c r="C104" s="47">
        <v>0.98299999999999998</v>
      </c>
      <c r="D104" s="48">
        <f t="shared" si="9"/>
        <v>5.9823516417202773E-2</v>
      </c>
      <c r="E104" s="48">
        <f t="shared" si="9"/>
        <v>5.5835281989389252E-2</v>
      </c>
      <c r="F104" s="48">
        <f t="shared" si="9"/>
        <v>5.4385014924729788E-2</v>
      </c>
      <c r="G104" s="48">
        <f t="shared" si="9"/>
        <v>5.2345576865052423E-2</v>
      </c>
      <c r="H104" s="48">
        <f t="shared" si="9"/>
        <v>4.9266425284755222E-2</v>
      </c>
      <c r="I104" s="48">
        <f t="shared" si="9"/>
        <v>4.6529401657824376E-2</v>
      </c>
      <c r="J104" s="48">
        <f t="shared" si="10"/>
        <v>6.6440332208389186E-2</v>
      </c>
      <c r="K104" s="48">
        <f t="shared" si="10"/>
        <v>6.2010976727829903E-2</v>
      </c>
      <c r="L104" s="48">
        <f t="shared" si="10"/>
        <v>6.0400302007626527E-2</v>
      </c>
      <c r="M104" s="48">
        <f t="shared" si="10"/>
        <v>5.813529068234053E-2</v>
      </c>
      <c r="N104" s="48">
        <f t="shared" si="10"/>
        <v>5.4715567701026389E-2</v>
      </c>
      <c r="O104" s="48">
        <f t="shared" si="10"/>
        <v>5.1675813939858248E-2</v>
      </c>
      <c r="P104" s="49"/>
      <c r="Q104" s="49"/>
    </row>
    <row r="105" spans="1:17">
      <c r="A105" s="45">
        <v>38</v>
      </c>
      <c r="B105" s="46">
        <v>0.97499999999999998</v>
      </c>
      <c r="C105" s="47">
        <v>0.97850000000000004</v>
      </c>
      <c r="D105" s="48">
        <f t="shared" ref="D105:I114" si="11">$B$74/$B105/D$74</f>
        <v>6.0253018586351931E-2</v>
      </c>
      <c r="E105" s="48">
        <f t="shared" si="11"/>
        <v>5.6236150680595128E-2</v>
      </c>
      <c r="F105" s="48">
        <f t="shared" si="11"/>
        <v>5.477547144213811E-2</v>
      </c>
      <c r="G105" s="48">
        <f t="shared" si="11"/>
        <v>5.2721391263057929E-2</v>
      </c>
      <c r="H105" s="48">
        <f t="shared" si="11"/>
        <v>4.9620132953466289E-2</v>
      </c>
      <c r="I105" s="48">
        <f t="shared" si="11"/>
        <v>4.6863458900495938E-2</v>
      </c>
      <c r="J105" s="48">
        <f t="shared" ref="J105:O114" si="12">$C$74/$C105/J$74</f>
        <v>6.6745883046342935E-2</v>
      </c>
      <c r="K105" s="48">
        <f t="shared" si="12"/>
        <v>6.2296157509920069E-2</v>
      </c>
      <c r="L105" s="48">
        <f t="shared" si="12"/>
        <v>6.0678075496675393E-2</v>
      </c>
      <c r="M105" s="48">
        <f t="shared" si="12"/>
        <v>5.8402647665550061E-2</v>
      </c>
      <c r="N105" s="48">
        <f t="shared" si="12"/>
        <v>5.4967197802870654E-2</v>
      </c>
      <c r="O105" s="48">
        <f t="shared" si="12"/>
        <v>5.1913464591600053E-2</v>
      </c>
      <c r="P105" s="49"/>
      <c r="Q105" s="49"/>
    </row>
    <row r="106" spans="1:17">
      <c r="A106" s="45">
        <v>39</v>
      </c>
      <c r="B106" s="46">
        <v>0.96750000000000003</v>
      </c>
      <c r="C106" s="47">
        <v>0.97340000000000004</v>
      </c>
      <c r="D106" s="48">
        <f t="shared" si="11"/>
        <v>6.0720096249812013E-2</v>
      </c>
      <c r="E106" s="48">
        <f t="shared" si="11"/>
        <v>5.6672089833157878E-2</v>
      </c>
      <c r="F106" s="48">
        <f t="shared" si="11"/>
        <v>5.5200087499829097E-2</v>
      </c>
      <c r="G106" s="48">
        <f t="shared" si="11"/>
        <v>5.3130084218585505E-2</v>
      </c>
      <c r="H106" s="48">
        <f t="shared" si="11"/>
        <v>5.0004785146904006E-2</v>
      </c>
      <c r="I106" s="48">
        <f t="shared" si="11"/>
        <v>4.7226741527631559E-2</v>
      </c>
      <c r="J106" s="48">
        <f t="shared" si="12"/>
        <v>6.7095589234483832E-2</v>
      </c>
      <c r="K106" s="48">
        <f t="shared" si="12"/>
        <v>6.26225499521849E-2</v>
      </c>
      <c r="L106" s="48">
        <f t="shared" si="12"/>
        <v>6.0995990213167116E-2</v>
      </c>
      <c r="M106" s="48">
        <f t="shared" si="12"/>
        <v>5.8708640580173346E-2</v>
      </c>
      <c r="N106" s="48">
        <f t="shared" si="12"/>
        <v>5.5255191134280797E-2</v>
      </c>
      <c r="O106" s="48">
        <f t="shared" si="12"/>
        <v>5.2185458293487419E-2</v>
      </c>
      <c r="P106" s="49"/>
      <c r="Q106" s="49"/>
    </row>
    <row r="107" spans="1:17">
      <c r="A107" s="45">
        <v>40</v>
      </c>
      <c r="B107" s="46">
        <v>0.95989999999999998</v>
      </c>
      <c r="C107" s="47">
        <v>0.96779999999999999</v>
      </c>
      <c r="D107" s="48">
        <f t="shared" si="11"/>
        <v>6.1200847090002217E-2</v>
      </c>
      <c r="E107" s="48">
        <f t="shared" si="11"/>
        <v>5.7120790617335403E-2</v>
      </c>
      <c r="F107" s="48">
        <f t="shared" si="11"/>
        <v>5.563713371818383E-2</v>
      </c>
      <c r="G107" s="48">
        <f t="shared" si="11"/>
        <v>5.3550741203751938E-2</v>
      </c>
      <c r="H107" s="48">
        <f t="shared" si="11"/>
        <v>5.040069760353124E-2</v>
      </c>
      <c r="I107" s="48">
        <f t="shared" si="11"/>
        <v>4.7600658847779496E-2</v>
      </c>
      <c r="J107" s="48">
        <f t="shared" si="12"/>
        <v>6.7483825749996451E-2</v>
      </c>
      <c r="K107" s="48">
        <f t="shared" si="12"/>
        <v>6.2984904033330028E-2</v>
      </c>
      <c r="L107" s="48">
        <f t="shared" si="12"/>
        <v>6.1348932499996775E-2</v>
      </c>
      <c r="M107" s="48">
        <f t="shared" si="12"/>
        <v>5.9048347531246895E-2</v>
      </c>
      <c r="N107" s="48">
        <f t="shared" si="12"/>
        <v>5.5574915323526493E-2</v>
      </c>
      <c r="O107" s="48">
        <f t="shared" si="12"/>
        <v>5.2487420027775018E-2</v>
      </c>
      <c r="P107" s="49"/>
      <c r="Q107" s="49"/>
    </row>
    <row r="108" spans="1:17">
      <c r="A108" s="45">
        <v>41</v>
      </c>
      <c r="B108" s="46">
        <v>0.95240000000000002</v>
      </c>
      <c r="C108" s="47">
        <v>0.9617</v>
      </c>
      <c r="D108" s="48">
        <f t="shared" si="11"/>
        <v>6.1682794121895347E-2</v>
      </c>
      <c r="E108" s="48">
        <f t="shared" si="11"/>
        <v>5.7570607847102322E-2</v>
      </c>
      <c r="F108" s="48">
        <f t="shared" si="11"/>
        <v>5.6075267383541218E-2</v>
      </c>
      <c r="G108" s="48">
        <f t="shared" si="11"/>
        <v>5.3972444856658419E-2</v>
      </c>
      <c r="H108" s="48">
        <f t="shared" si="11"/>
        <v>5.0797595159207933E-2</v>
      </c>
      <c r="I108" s="48">
        <f t="shared" si="11"/>
        <v>4.7975506539251929E-2</v>
      </c>
      <c r="J108" s="48">
        <f t="shared" si="12"/>
        <v>6.791187122891397E-2</v>
      </c>
      <c r="K108" s="48">
        <f t="shared" si="12"/>
        <v>6.3384413146986368E-2</v>
      </c>
      <c r="L108" s="48">
        <f t="shared" si="12"/>
        <v>6.1738064753558149E-2</v>
      </c>
      <c r="M108" s="48">
        <f t="shared" si="12"/>
        <v>5.9422887325299718E-2</v>
      </c>
      <c r="N108" s="48">
        <f t="shared" si="12"/>
        <v>5.5927423364987974E-2</v>
      </c>
      <c r="O108" s="48">
        <f t="shared" si="12"/>
        <v>5.2820344289155302E-2</v>
      </c>
      <c r="P108" s="49"/>
      <c r="Q108" s="49"/>
    </row>
    <row r="109" spans="1:17">
      <c r="A109" s="45">
        <v>42</v>
      </c>
      <c r="B109" s="46">
        <v>0.94479999999999997</v>
      </c>
      <c r="C109" s="47">
        <v>0.95509999999999995</v>
      </c>
      <c r="D109" s="48">
        <f t="shared" si="11"/>
        <v>6.2178972398066391E-2</v>
      </c>
      <c r="E109" s="48">
        <f t="shared" si="11"/>
        <v>5.8033707571528627E-2</v>
      </c>
      <c r="F109" s="48">
        <f t="shared" si="11"/>
        <v>5.6526338543696715E-2</v>
      </c>
      <c r="G109" s="48">
        <f t="shared" si="11"/>
        <v>5.440660084830809E-2</v>
      </c>
      <c r="H109" s="48">
        <f t="shared" si="11"/>
        <v>5.1206212563113494E-2</v>
      </c>
      <c r="I109" s="48">
        <f t="shared" si="11"/>
        <v>4.8361422976273855E-2</v>
      </c>
      <c r="J109" s="48">
        <f t="shared" si="12"/>
        <v>6.8381160675161312E-2</v>
      </c>
      <c r="K109" s="48">
        <f t="shared" si="12"/>
        <v>6.382241663015055E-2</v>
      </c>
      <c r="L109" s="48">
        <f t="shared" si="12"/>
        <v>6.2164691522873912E-2</v>
      </c>
      <c r="M109" s="48">
        <f t="shared" si="12"/>
        <v>5.9833515590766141E-2</v>
      </c>
      <c r="N109" s="48">
        <f t="shared" si="12"/>
        <v>5.6313897026603429E-2</v>
      </c>
      <c r="O109" s="48">
        <f t="shared" si="12"/>
        <v>5.3185347191792125E-2</v>
      </c>
      <c r="P109" s="49"/>
      <c r="Q109" s="49"/>
    </row>
    <row r="110" spans="1:17">
      <c r="A110" s="45">
        <v>43</v>
      </c>
      <c r="B110" s="46">
        <v>0.93730000000000002</v>
      </c>
      <c r="C110" s="47">
        <v>0.94789999999999996</v>
      </c>
      <c r="D110" s="48">
        <f t="shared" si="11"/>
        <v>6.2676510318673981E-2</v>
      </c>
      <c r="E110" s="48">
        <f t="shared" si="11"/>
        <v>5.8498076297429043E-2</v>
      </c>
      <c r="F110" s="48">
        <f t="shared" si="11"/>
        <v>5.6978645744249067E-2</v>
      </c>
      <c r="G110" s="48">
        <f t="shared" si="11"/>
        <v>5.4841946528839725E-2</v>
      </c>
      <c r="H110" s="48">
        <f t="shared" si="11"/>
        <v>5.1615949674202098E-2</v>
      </c>
      <c r="I110" s="48">
        <f t="shared" si="11"/>
        <v>4.8748396914524206E-2</v>
      </c>
      <c r="J110" s="48">
        <f t="shared" si="12"/>
        <v>6.8900566052164339E-2</v>
      </c>
      <c r="K110" s="48">
        <f t="shared" si="12"/>
        <v>6.4307194982020047E-2</v>
      </c>
      <c r="L110" s="48">
        <f t="shared" si="12"/>
        <v>6.26368782292403E-2</v>
      </c>
      <c r="M110" s="48">
        <f t="shared" si="12"/>
        <v>6.0287995295643784E-2</v>
      </c>
      <c r="N110" s="48">
        <f t="shared" si="12"/>
        <v>5.6741642631194154E-2</v>
      </c>
      <c r="O110" s="48">
        <f t="shared" si="12"/>
        <v>5.3589329151683365E-2</v>
      </c>
      <c r="P110" s="49"/>
      <c r="Q110" s="49"/>
    </row>
    <row r="111" spans="1:17">
      <c r="A111" s="45">
        <v>44</v>
      </c>
      <c r="B111" s="46">
        <v>0.92969999999999997</v>
      </c>
      <c r="C111" s="47">
        <v>0.94020000000000004</v>
      </c>
      <c r="D111" s="48">
        <f t="shared" si="11"/>
        <v>6.3188870734315505E-2</v>
      </c>
      <c r="E111" s="48">
        <f t="shared" si="11"/>
        <v>5.8976279352027809E-2</v>
      </c>
      <c r="F111" s="48">
        <f t="shared" si="11"/>
        <v>5.7444427940286827E-2</v>
      </c>
      <c r="G111" s="48">
        <f t="shared" si="11"/>
        <v>5.5290261892526067E-2</v>
      </c>
      <c r="H111" s="48">
        <f t="shared" si="11"/>
        <v>5.2037893545906891E-2</v>
      </c>
      <c r="I111" s="48">
        <f t="shared" si="11"/>
        <v>4.9146899460023173E-2</v>
      </c>
      <c r="J111" s="48">
        <f t="shared" si="12"/>
        <v>6.9464844246805532E-2</v>
      </c>
      <c r="K111" s="48">
        <f t="shared" si="12"/>
        <v>6.4833854630351836E-2</v>
      </c>
      <c r="L111" s="48">
        <f t="shared" si="12"/>
        <v>6.3149858406186851E-2</v>
      </c>
      <c r="M111" s="48">
        <f t="shared" si="12"/>
        <v>6.0781738715954839E-2</v>
      </c>
      <c r="N111" s="48">
        <f t="shared" si="12"/>
        <v>5.7206342320898676E-2</v>
      </c>
      <c r="O111" s="48">
        <f t="shared" si="12"/>
        <v>5.4028212191959857E-2</v>
      </c>
      <c r="P111" s="49"/>
      <c r="Q111" s="49"/>
    </row>
    <row r="112" spans="1:17">
      <c r="A112" s="45">
        <v>45</v>
      </c>
      <c r="B112" s="46">
        <v>0.92220000000000002</v>
      </c>
      <c r="C112" s="47">
        <v>0.93189999999999995</v>
      </c>
      <c r="D112" s="48">
        <f t="shared" si="11"/>
        <v>6.3702768511920541E-2</v>
      </c>
      <c r="E112" s="48">
        <f t="shared" si="11"/>
        <v>5.9455917277792501E-2</v>
      </c>
      <c r="F112" s="48">
        <f t="shared" si="11"/>
        <v>5.7911607738109577E-2</v>
      </c>
      <c r="G112" s="48">
        <f t="shared" si="11"/>
        <v>5.5739922447930468E-2</v>
      </c>
      <c r="H112" s="48">
        <f t="shared" si="11"/>
        <v>5.2461103480405148E-2</v>
      </c>
      <c r="I112" s="48">
        <f t="shared" si="11"/>
        <v>4.9546597731493745E-2</v>
      </c>
      <c r="J112" s="48">
        <f t="shared" si="12"/>
        <v>7.0083535315856385E-2</v>
      </c>
      <c r="K112" s="48">
        <f t="shared" si="12"/>
        <v>6.5411299628132621E-2</v>
      </c>
      <c r="L112" s="48">
        <f t="shared" si="12"/>
        <v>6.3712304832596711E-2</v>
      </c>
      <c r="M112" s="48">
        <f t="shared" si="12"/>
        <v>6.1323093401374332E-2</v>
      </c>
      <c r="N112" s="48">
        <f t="shared" si="12"/>
        <v>5.7715852613058199E-2</v>
      </c>
      <c r="O112" s="48">
        <f t="shared" si="12"/>
        <v>5.4509416356777189E-2</v>
      </c>
      <c r="P112" s="49"/>
      <c r="Q112" s="49"/>
    </row>
    <row r="113" spans="1:17">
      <c r="A113" s="45">
        <v>46</v>
      </c>
      <c r="B113" s="46">
        <v>0.91459999999999997</v>
      </c>
      <c r="C113" s="47">
        <v>0.92320000000000002</v>
      </c>
      <c r="D113" s="48">
        <f t="shared" si="11"/>
        <v>6.4232115812041468E-2</v>
      </c>
      <c r="E113" s="48">
        <f t="shared" si="11"/>
        <v>5.9949974757905367E-2</v>
      </c>
      <c r="F113" s="48">
        <f t="shared" si="11"/>
        <v>5.8392832556401326E-2</v>
      </c>
      <c r="G113" s="48">
        <f t="shared" si="11"/>
        <v>5.6203101335536278E-2</v>
      </c>
      <c r="H113" s="48">
        <f t="shared" si="11"/>
        <v>5.2897036551092971E-2</v>
      </c>
      <c r="I113" s="48">
        <f t="shared" si="11"/>
        <v>4.9958312298254468E-2</v>
      </c>
      <c r="J113" s="48">
        <f t="shared" si="12"/>
        <v>7.0743984576306942E-2</v>
      </c>
      <c r="K113" s="48">
        <f t="shared" si="12"/>
        <v>6.6027718937886476E-2</v>
      </c>
      <c r="L113" s="48">
        <f t="shared" si="12"/>
        <v>6.4312713251188119E-2</v>
      </c>
      <c r="M113" s="48">
        <f t="shared" si="12"/>
        <v>6.1900986504268569E-2</v>
      </c>
      <c r="N113" s="48">
        <f t="shared" si="12"/>
        <v>5.8259752004017479E-2</v>
      </c>
      <c r="O113" s="48">
        <f t="shared" si="12"/>
        <v>5.5023099114905397E-2</v>
      </c>
      <c r="P113" s="49"/>
      <c r="Q113" s="49"/>
    </row>
    <row r="114" spans="1:17">
      <c r="A114" s="45">
        <v>47</v>
      </c>
      <c r="B114" s="46">
        <v>0.90710000000000002</v>
      </c>
      <c r="C114" s="47">
        <v>0.91390000000000005</v>
      </c>
      <c r="D114" s="48">
        <f t="shared" si="11"/>
        <v>6.4763193828346513E-2</v>
      </c>
      <c r="E114" s="48">
        <f t="shared" si="11"/>
        <v>6.0445647573123408E-2</v>
      </c>
      <c r="F114" s="48">
        <f t="shared" si="11"/>
        <v>5.887563075304228E-2</v>
      </c>
      <c r="G114" s="48">
        <f t="shared" si="11"/>
        <v>5.6667794599803194E-2</v>
      </c>
      <c r="H114" s="48">
        <f t="shared" si="11"/>
        <v>5.3334394917461836E-2</v>
      </c>
      <c r="I114" s="48">
        <f t="shared" si="11"/>
        <v>5.0371372977602843E-2</v>
      </c>
      <c r="J114" s="48">
        <f t="shared" si="12"/>
        <v>7.1463887253360933E-2</v>
      </c>
      <c r="K114" s="48">
        <f t="shared" si="12"/>
        <v>6.6699628103136871E-2</v>
      </c>
      <c r="L114" s="48">
        <f t="shared" si="12"/>
        <v>6.4967170230328122E-2</v>
      </c>
      <c r="M114" s="48">
        <f t="shared" si="12"/>
        <v>6.2530901346690815E-2</v>
      </c>
      <c r="N114" s="48">
        <f t="shared" si="12"/>
        <v>5.885261303217959E-2</v>
      </c>
      <c r="O114" s="48">
        <f t="shared" si="12"/>
        <v>5.5583023419280723E-2</v>
      </c>
      <c r="P114" s="49"/>
      <c r="Q114" s="49"/>
    </row>
    <row r="115" spans="1:17">
      <c r="A115" s="45">
        <v>48</v>
      </c>
      <c r="B115" s="46">
        <v>0.89949999999999997</v>
      </c>
      <c r="C115" s="47">
        <v>0.90400000000000003</v>
      </c>
      <c r="D115" s="48">
        <f t="shared" ref="D115:I124" si="13">$B$74/$B115/D$74</f>
        <v>6.5310387016890639E-2</v>
      </c>
      <c r="E115" s="48">
        <f t="shared" si="13"/>
        <v>6.0956361215764587E-2</v>
      </c>
      <c r="F115" s="48">
        <f t="shared" si="13"/>
        <v>5.9373079106264208E-2</v>
      </c>
      <c r="G115" s="48">
        <f t="shared" si="13"/>
        <v>5.7146588639779297E-2</v>
      </c>
      <c r="H115" s="48">
        <f t="shared" si="13"/>
        <v>5.3785024602145223E-2</v>
      </c>
      <c r="I115" s="48">
        <f t="shared" si="13"/>
        <v>5.0796967679803823E-2</v>
      </c>
      <c r="J115" s="48">
        <f t="shared" ref="J115:O124" si="14">$C$74/$C115/J$74</f>
        <v>7.2246511682352396E-2</v>
      </c>
      <c r="K115" s="48">
        <f t="shared" si="14"/>
        <v>6.7430077570195562E-2</v>
      </c>
      <c r="L115" s="48">
        <f t="shared" si="14"/>
        <v>6.5678646983956715E-2</v>
      </c>
      <c r="M115" s="48">
        <f t="shared" si="14"/>
        <v>6.3215697722058331E-2</v>
      </c>
      <c r="N115" s="48">
        <f t="shared" si="14"/>
        <v>5.9497127267819618E-2</v>
      </c>
      <c r="O115" s="48">
        <f t="shared" si="14"/>
        <v>5.61917313084963E-2</v>
      </c>
      <c r="P115" s="49"/>
      <c r="Q115" s="49"/>
    </row>
    <row r="116" spans="1:17">
      <c r="A116" s="45">
        <v>49</v>
      </c>
      <c r="B116" s="46">
        <v>0.89200000000000002</v>
      </c>
      <c r="C116" s="47">
        <v>0.89370000000000005</v>
      </c>
      <c r="D116" s="48">
        <f t="shared" si="13"/>
        <v>6.5859521436875706E-2</v>
      </c>
      <c r="E116" s="48">
        <f t="shared" si="13"/>
        <v>6.1468886674417321E-2</v>
      </c>
      <c r="F116" s="48">
        <f t="shared" si="13"/>
        <v>5.9872292215341544E-2</v>
      </c>
      <c r="G116" s="48">
        <f t="shared" si="13"/>
        <v>5.7627081257266233E-2</v>
      </c>
      <c r="H116" s="48">
        <f t="shared" si="13"/>
        <v>5.4237252948015284E-2</v>
      </c>
      <c r="I116" s="48">
        <f t="shared" si="13"/>
        <v>5.1224072228681097E-2</v>
      </c>
      <c r="J116" s="48">
        <f t="shared" si="14"/>
        <v>7.3079161419767891E-2</v>
      </c>
      <c r="K116" s="48">
        <f t="shared" si="14"/>
        <v>6.8207217325116698E-2</v>
      </c>
      <c r="L116" s="48">
        <f t="shared" si="14"/>
        <v>6.6435601290698088E-2</v>
      </c>
      <c r="M116" s="48">
        <f t="shared" si="14"/>
        <v>6.3944266242296904E-2</v>
      </c>
      <c r="N116" s="48">
        <f t="shared" si="14"/>
        <v>6.0182838816279442E-2</v>
      </c>
      <c r="O116" s="48">
        <f t="shared" si="14"/>
        <v>5.6839347770930582E-2</v>
      </c>
      <c r="P116" s="49"/>
      <c r="Q116" s="49"/>
    </row>
    <row r="117" spans="1:17">
      <c r="A117" s="45">
        <v>50</v>
      </c>
      <c r="B117" s="46">
        <v>0.88439999999999996</v>
      </c>
      <c r="C117" s="47">
        <v>0.88280000000000003</v>
      </c>
      <c r="D117" s="48">
        <f t="shared" si="13"/>
        <v>6.6425478427965992E-2</v>
      </c>
      <c r="E117" s="48">
        <f t="shared" si="13"/>
        <v>6.1997113199434926E-2</v>
      </c>
      <c r="F117" s="48">
        <f t="shared" si="13"/>
        <v>6.038679857087817E-2</v>
      </c>
      <c r="G117" s="48">
        <f t="shared" si="13"/>
        <v>5.8122293624470238E-2</v>
      </c>
      <c r="H117" s="48">
        <f t="shared" si="13"/>
        <v>5.4703335175971993E-2</v>
      </c>
      <c r="I117" s="48">
        <f t="shared" si="13"/>
        <v>5.1664260999529102E-2</v>
      </c>
      <c r="J117" s="48">
        <f t="shared" si="14"/>
        <v>7.3981475488045498E-2</v>
      </c>
      <c r="K117" s="48">
        <f t="shared" si="14"/>
        <v>6.9049377122175792E-2</v>
      </c>
      <c r="L117" s="48">
        <f t="shared" si="14"/>
        <v>6.7255886807314078E-2</v>
      </c>
      <c r="M117" s="48">
        <f t="shared" si="14"/>
        <v>6.4733791052039802E-2</v>
      </c>
      <c r="N117" s="48">
        <f t="shared" si="14"/>
        <v>6.0925920990155112E-2</v>
      </c>
      <c r="O117" s="48">
        <f t="shared" si="14"/>
        <v>5.7541147601813156E-2</v>
      </c>
      <c r="P117" s="49"/>
      <c r="Q117" s="49"/>
    </row>
    <row r="118" spans="1:17">
      <c r="A118" s="45">
        <v>51</v>
      </c>
      <c r="B118" s="46">
        <v>0.87690000000000001</v>
      </c>
      <c r="C118" s="47">
        <v>0.87190000000000001</v>
      </c>
      <c r="D118" s="48">
        <f t="shared" si="13"/>
        <v>6.6993606023141888E-2</v>
      </c>
      <c r="E118" s="48">
        <f t="shared" si="13"/>
        <v>6.2527365621599093E-2</v>
      </c>
      <c r="F118" s="48">
        <f t="shared" si="13"/>
        <v>6.0903278202856265E-2</v>
      </c>
      <c r="G118" s="48">
        <f t="shared" si="13"/>
        <v>5.8619405270249149E-2</v>
      </c>
      <c r="H118" s="48">
        <f t="shared" si="13"/>
        <v>5.5171204960234498E-2</v>
      </c>
      <c r="I118" s="48">
        <f t="shared" si="13"/>
        <v>5.2106138017999244E-2</v>
      </c>
      <c r="J118" s="48">
        <f t="shared" si="14"/>
        <v>7.4906349995236335E-2</v>
      </c>
      <c r="K118" s="48">
        <f t="shared" si="14"/>
        <v>6.9912593328887246E-2</v>
      </c>
      <c r="L118" s="48">
        <f t="shared" si="14"/>
        <v>6.8096681813851215E-2</v>
      </c>
      <c r="M118" s="48">
        <f t="shared" si="14"/>
        <v>6.5543056245831788E-2</v>
      </c>
      <c r="N118" s="48">
        <f t="shared" si="14"/>
        <v>6.1687582349018159E-2</v>
      </c>
      <c r="O118" s="48">
        <f t="shared" si="14"/>
        <v>5.8260494440739372E-2</v>
      </c>
      <c r="P118" s="49"/>
      <c r="Q118" s="49"/>
    </row>
    <row r="119" spans="1:17">
      <c r="A119" s="45">
        <v>52</v>
      </c>
      <c r="B119" s="46">
        <v>0.86929999999999996</v>
      </c>
      <c r="C119" s="47">
        <v>0.86099999999999999</v>
      </c>
      <c r="D119" s="48">
        <f t="shared" si="13"/>
        <v>6.7579308779124742E-2</v>
      </c>
      <c r="E119" s="48">
        <f t="shared" si="13"/>
        <v>6.3074021527183083E-2</v>
      </c>
      <c r="F119" s="48">
        <f t="shared" si="13"/>
        <v>6.1435735253749756E-2</v>
      </c>
      <c r="G119" s="48">
        <f t="shared" si="13"/>
        <v>5.9131895181734138E-2</v>
      </c>
      <c r="H119" s="48">
        <f t="shared" si="13"/>
        <v>5.5653548406338016E-2</v>
      </c>
      <c r="I119" s="48">
        <f t="shared" si="13"/>
        <v>5.2561684605985898E-2</v>
      </c>
      <c r="J119" s="48">
        <f t="shared" si="14"/>
        <v>7.5854641766372327E-2</v>
      </c>
      <c r="K119" s="48">
        <f t="shared" si="14"/>
        <v>7.0797665648614158E-2</v>
      </c>
      <c r="L119" s="48">
        <f t="shared" si="14"/>
        <v>6.8958765242156647E-2</v>
      </c>
      <c r="M119" s="48">
        <f t="shared" si="14"/>
        <v>6.6372811545575769E-2</v>
      </c>
      <c r="N119" s="48">
        <f t="shared" si="14"/>
        <v>6.2468528513483085E-2</v>
      </c>
      <c r="O119" s="48">
        <f t="shared" si="14"/>
        <v>5.899805470717847E-2</v>
      </c>
      <c r="P119" s="49"/>
      <c r="Q119" s="49"/>
    </row>
    <row r="120" spans="1:17">
      <c r="A120" s="45">
        <v>53</v>
      </c>
      <c r="B120" s="46">
        <v>0.86180000000000001</v>
      </c>
      <c r="C120" s="47">
        <v>0.85009999999999997</v>
      </c>
      <c r="D120" s="48">
        <f t="shared" si="13"/>
        <v>6.8167432260029151E-2</v>
      </c>
      <c r="E120" s="48">
        <f t="shared" si="13"/>
        <v>6.3622936776027206E-2</v>
      </c>
      <c r="F120" s="48">
        <f t="shared" si="13"/>
        <v>6.1970392963662864E-2</v>
      </c>
      <c r="G120" s="48">
        <f t="shared" si="13"/>
        <v>5.9646503227525502E-2</v>
      </c>
      <c r="H120" s="48">
        <f t="shared" si="13"/>
        <v>5.6137885390612242E-2</v>
      </c>
      <c r="I120" s="48">
        <f t="shared" si="13"/>
        <v>5.3019113980022667E-2</v>
      </c>
      <c r="J120" s="48">
        <f t="shared" si="14"/>
        <v>7.682725157139933E-2</v>
      </c>
      <c r="K120" s="48">
        <f t="shared" si="14"/>
        <v>7.1705434799972698E-2</v>
      </c>
      <c r="L120" s="48">
        <f t="shared" si="14"/>
        <v>6.9842955973999379E-2</v>
      </c>
      <c r="M120" s="48">
        <f t="shared" si="14"/>
        <v>6.722384512497441E-2</v>
      </c>
      <c r="N120" s="48">
        <f t="shared" si="14"/>
        <v>6.3269501294093561E-2</v>
      </c>
      <c r="O120" s="48">
        <f t="shared" si="14"/>
        <v>5.9754528999977248E-2</v>
      </c>
      <c r="P120" s="49"/>
      <c r="Q120" s="49"/>
    </row>
    <row r="121" spans="1:17">
      <c r="A121" s="45">
        <v>54</v>
      </c>
      <c r="B121" s="46">
        <v>0.85419999999999996</v>
      </c>
      <c r="C121" s="47">
        <v>0.83919999999999995</v>
      </c>
      <c r="D121" s="48">
        <f t="shared" si="13"/>
        <v>6.8773932476812377E-2</v>
      </c>
      <c r="E121" s="48">
        <f t="shared" si="13"/>
        <v>6.4189003645024875E-2</v>
      </c>
      <c r="F121" s="48">
        <f t="shared" si="13"/>
        <v>6.252175679710216E-2</v>
      </c>
      <c r="G121" s="48">
        <f t="shared" si="13"/>
        <v>6.017719091721082E-2</v>
      </c>
      <c r="H121" s="48">
        <f t="shared" si="13"/>
        <v>5.6637356157374898E-2</v>
      </c>
      <c r="I121" s="48">
        <f t="shared" si="13"/>
        <v>5.3490836370854063E-2</v>
      </c>
      <c r="J121" s="48">
        <f t="shared" si="14"/>
        <v>7.7825126979083142E-2</v>
      </c>
      <c r="K121" s="48">
        <f t="shared" si="14"/>
        <v>7.26367851804776E-2</v>
      </c>
      <c r="L121" s="48">
        <f t="shared" si="14"/>
        <v>7.0750115435530128E-2</v>
      </c>
      <c r="M121" s="48">
        <f t="shared" si="14"/>
        <v>6.8096986106697746E-2</v>
      </c>
      <c r="N121" s="48">
        <f t="shared" si="14"/>
        <v>6.4091281041597878E-2</v>
      </c>
      <c r="O121" s="48">
        <f t="shared" si="14"/>
        <v>6.0530654317064662E-2</v>
      </c>
      <c r="P121" s="49"/>
      <c r="Q121" s="49"/>
    </row>
    <row r="122" spans="1:17">
      <c r="A122" s="45">
        <v>55</v>
      </c>
      <c r="B122" s="46">
        <v>0.84670000000000001</v>
      </c>
      <c r="C122" s="47">
        <v>0.82830000000000004</v>
      </c>
      <c r="D122" s="48">
        <f t="shared" si="13"/>
        <v>6.9383126398598227E-2</v>
      </c>
      <c r="E122" s="48">
        <f t="shared" si="13"/>
        <v>6.4757584638691676E-2</v>
      </c>
      <c r="F122" s="48">
        <f t="shared" si="13"/>
        <v>6.3075569453271113E-2</v>
      </c>
      <c r="G122" s="48">
        <f t="shared" si="13"/>
        <v>6.0710235598773449E-2</v>
      </c>
      <c r="H122" s="48">
        <f t="shared" si="13"/>
        <v>5.7139045269433836E-2</v>
      </c>
      <c r="I122" s="48">
        <f t="shared" si="13"/>
        <v>5.3964653865576397E-2</v>
      </c>
      <c r="J122" s="48">
        <f t="shared" si="14"/>
        <v>7.8849265436250829E-2</v>
      </c>
      <c r="K122" s="48">
        <f t="shared" si="14"/>
        <v>7.3592647740500769E-2</v>
      </c>
      <c r="L122" s="48">
        <f t="shared" si="14"/>
        <v>7.1681150396591661E-2</v>
      </c>
      <c r="M122" s="48">
        <f t="shared" si="14"/>
        <v>6.8993107256719477E-2</v>
      </c>
      <c r="N122" s="48">
        <f t="shared" si="14"/>
        <v>6.4934689182794797E-2</v>
      </c>
      <c r="O122" s="48">
        <f t="shared" si="14"/>
        <v>6.132720645041731E-2</v>
      </c>
      <c r="P122" s="49"/>
      <c r="Q122" s="49"/>
    </row>
    <row r="123" spans="1:17">
      <c r="A123" s="45">
        <v>56</v>
      </c>
      <c r="B123" s="46">
        <v>0.83919999999999995</v>
      </c>
      <c r="C123" s="47">
        <v>0.81740000000000002</v>
      </c>
      <c r="D123" s="48">
        <f t="shared" si="13"/>
        <v>7.0003209153590484E-2</v>
      </c>
      <c r="E123" s="48">
        <f t="shared" si="13"/>
        <v>6.5336328543351113E-2</v>
      </c>
      <c r="F123" s="48">
        <f t="shared" si="13"/>
        <v>6.3639281048718618E-2</v>
      </c>
      <c r="G123" s="48">
        <f t="shared" si="13"/>
        <v>6.1252808009391667E-2</v>
      </c>
      <c r="H123" s="48">
        <f t="shared" si="13"/>
        <v>5.7649701655898042E-2</v>
      </c>
      <c r="I123" s="48">
        <f t="shared" si="13"/>
        <v>5.4446940452792594E-2</v>
      </c>
      <c r="J123" s="48">
        <f t="shared" si="14"/>
        <v>7.9900717593401727E-2</v>
      </c>
      <c r="K123" s="48">
        <f t="shared" si="14"/>
        <v>7.4574003087174934E-2</v>
      </c>
      <c r="L123" s="48">
        <f t="shared" si="14"/>
        <v>7.2637015994001561E-2</v>
      </c>
      <c r="M123" s="48">
        <f t="shared" si="14"/>
        <v>6.991312789422649E-2</v>
      </c>
      <c r="N123" s="48">
        <f t="shared" si="14"/>
        <v>6.5800590959272001E-2</v>
      </c>
      <c r="O123" s="48">
        <f t="shared" si="14"/>
        <v>6.2145002572645776E-2</v>
      </c>
      <c r="P123" s="49"/>
      <c r="Q123" s="49"/>
    </row>
    <row r="124" spans="1:17">
      <c r="A124" s="45">
        <v>57</v>
      </c>
      <c r="B124" s="46">
        <v>0.83160000000000001</v>
      </c>
      <c r="C124" s="47">
        <v>0.80649999999999999</v>
      </c>
      <c r="D124" s="48">
        <f t="shared" si="13"/>
        <v>7.0642969121805108E-2</v>
      </c>
      <c r="E124" s="48">
        <f t="shared" si="13"/>
        <v>6.5933437847018092E-2</v>
      </c>
      <c r="F124" s="48">
        <f t="shared" si="13"/>
        <v>6.4220881019822817E-2</v>
      </c>
      <c r="G124" s="48">
        <f t="shared" si="13"/>
        <v>6.181259798157946E-2</v>
      </c>
      <c r="H124" s="48">
        <f t="shared" si="13"/>
        <v>5.817656280619244E-2</v>
      </c>
      <c r="I124" s="48">
        <f t="shared" si="13"/>
        <v>5.4944531539181746E-2</v>
      </c>
      <c r="J124" s="48">
        <f t="shared" si="14"/>
        <v>8.098059089999575E-2</v>
      </c>
      <c r="K124" s="48">
        <f t="shared" si="14"/>
        <v>7.5581884839996019E-2</v>
      </c>
      <c r="L124" s="48">
        <f t="shared" si="14"/>
        <v>7.3618718999996127E-2</v>
      </c>
      <c r="M124" s="48">
        <f t="shared" si="14"/>
        <v>7.0858017037496265E-2</v>
      </c>
      <c r="N124" s="48">
        <f t="shared" si="14"/>
        <v>6.6689898388231791E-2</v>
      </c>
      <c r="O124" s="48">
        <f t="shared" si="14"/>
        <v>6.2984904033330014E-2</v>
      </c>
      <c r="P124" s="49"/>
      <c r="Q124" s="49"/>
    </row>
    <row r="125" spans="1:17">
      <c r="A125" s="45">
        <v>58</v>
      </c>
      <c r="B125" s="46">
        <v>0.82410000000000005</v>
      </c>
      <c r="C125" s="47">
        <v>0.79559999999999997</v>
      </c>
      <c r="D125" s="48">
        <f t="shared" ref="D125:I134" si="15">$B$74/$B125/D$74</f>
        <v>7.1285879288548876E-2</v>
      </c>
      <c r="E125" s="48">
        <f t="shared" si="15"/>
        <v>6.6533487335978941E-2</v>
      </c>
      <c r="F125" s="48">
        <f t="shared" si="15"/>
        <v>6.4805344807771698E-2</v>
      </c>
      <c r="G125" s="48">
        <f t="shared" si="15"/>
        <v>6.2375144377480256E-2</v>
      </c>
      <c r="H125" s="48">
        <f t="shared" si="15"/>
        <v>5.8706018237628478E-2</v>
      </c>
      <c r="I125" s="48">
        <f t="shared" si="15"/>
        <v>5.5444572779982451E-2</v>
      </c>
      <c r="J125" s="48">
        <f t="shared" ref="J125:O134" si="16">$C$74/$C125/J$74</f>
        <v>8.209005349528227E-2</v>
      </c>
      <c r="K125" s="48">
        <f t="shared" si="16"/>
        <v>7.6617383262263444E-2</v>
      </c>
      <c r="L125" s="48">
        <f t="shared" si="16"/>
        <v>7.4627321359347507E-2</v>
      </c>
      <c r="M125" s="48">
        <f t="shared" si="16"/>
        <v>7.1828796808371981E-2</v>
      </c>
      <c r="N125" s="48">
        <f t="shared" si="16"/>
        <v>6.7603573466703037E-2</v>
      </c>
      <c r="O125" s="48">
        <f t="shared" si="16"/>
        <v>6.3847819385219537E-2</v>
      </c>
      <c r="P125" s="49"/>
      <c r="Q125" s="49"/>
    </row>
    <row r="126" spans="1:17">
      <c r="A126" s="45">
        <v>59</v>
      </c>
      <c r="B126" s="46">
        <v>0.8165</v>
      </c>
      <c r="C126" s="47">
        <v>0.78469999999999995</v>
      </c>
      <c r="D126" s="48">
        <f t="shared" si="15"/>
        <v>7.1949409824486374E-2</v>
      </c>
      <c r="E126" s="48">
        <f t="shared" si="15"/>
        <v>6.7152782502853947E-2</v>
      </c>
      <c r="F126" s="48">
        <f t="shared" si="15"/>
        <v>6.5408554385896697E-2</v>
      </c>
      <c r="G126" s="48">
        <f t="shared" si="15"/>
        <v>6.2955733596425575E-2</v>
      </c>
      <c r="H126" s="48">
        <f t="shared" si="15"/>
        <v>5.9252455149577013E-2</v>
      </c>
      <c r="I126" s="48">
        <f t="shared" si="15"/>
        <v>5.5960652085711618E-2</v>
      </c>
      <c r="J126" s="48">
        <f t="shared" si="16"/>
        <v>8.3230338423405853E-2</v>
      </c>
      <c r="K126" s="48">
        <f t="shared" si="16"/>
        <v>7.7681649195178795E-2</v>
      </c>
      <c r="L126" s="48">
        <f t="shared" si="16"/>
        <v>7.5663944021278046E-2</v>
      </c>
      <c r="M126" s="48">
        <f t="shared" si="16"/>
        <v>7.2826546120480118E-2</v>
      </c>
      <c r="N126" s="48">
        <f t="shared" si="16"/>
        <v>6.8542631642804816E-2</v>
      </c>
      <c r="O126" s="48">
        <f t="shared" si="16"/>
        <v>6.4734707662648994E-2</v>
      </c>
      <c r="P126" s="49"/>
      <c r="Q126" s="49"/>
    </row>
    <row r="127" spans="1:17">
      <c r="A127" s="45">
        <v>60</v>
      </c>
      <c r="B127" s="46">
        <v>0.80900000000000005</v>
      </c>
      <c r="C127" s="47">
        <v>0.77380000000000004</v>
      </c>
      <c r="D127" s="48">
        <f t="shared" si="15"/>
        <v>7.2616431547210286E-2</v>
      </c>
      <c r="E127" s="48">
        <f t="shared" si="15"/>
        <v>6.7775336110729598E-2</v>
      </c>
      <c r="F127" s="48">
        <f t="shared" si="15"/>
        <v>6.6014937770191157E-2</v>
      </c>
      <c r="G127" s="48">
        <f t="shared" si="15"/>
        <v>6.3539377603808983E-2</v>
      </c>
      <c r="H127" s="48">
        <f t="shared" si="15"/>
        <v>5.980176715652611E-2</v>
      </c>
      <c r="I127" s="48">
        <f t="shared" si="15"/>
        <v>5.6479446758941329E-2</v>
      </c>
      <c r="J127" s="48">
        <f t="shared" si="16"/>
        <v>8.4402748204764233E-2</v>
      </c>
      <c r="K127" s="48">
        <f t="shared" si="16"/>
        <v>7.8775898324446605E-2</v>
      </c>
      <c r="L127" s="48">
        <f t="shared" si="16"/>
        <v>7.6729771095240207E-2</v>
      </c>
      <c r="M127" s="48">
        <f t="shared" si="16"/>
        <v>7.385240467916869E-2</v>
      </c>
      <c r="N127" s="48">
        <f t="shared" si="16"/>
        <v>6.9508145580394073E-2</v>
      </c>
      <c r="O127" s="48">
        <f t="shared" si="16"/>
        <v>6.5646581937038845E-2</v>
      </c>
      <c r="P127" s="49"/>
      <c r="Q127" s="49"/>
    </row>
    <row r="128" spans="1:17">
      <c r="A128" s="45">
        <v>61</v>
      </c>
      <c r="B128" s="46">
        <v>0.8014</v>
      </c>
      <c r="C128" s="47">
        <v>0.76290000000000002</v>
      </c>
      <c r="D128" s="48">
        <f t="shared" si="15"/>
        <v>7.3305082507727881E-2</v>
      </c>
      <c r="E128" s="48">
        <f t="shared" si="15"/>
        <v>6.8418077007212683E-2</v>
      </c>
      <c r="F128" s="48">
        <f t="shared" si="15"/>
        <v>6.6640984097934439E-2</v>
      </c>
      <c r="G128" s="48">
        <f t="shared" si="15"/>
        <v>6.4141947194261889E-2</v>
      </c>
      <c r="H128" s="48">
        <f t="shared" si="15"/>
        <v>6.0368891476952374E-2</v>
      </c>
      <c r="I128" s="48">
        <f t="shared" si="15"/>
        <v>5.7015064172677238E-2</v>
      </c>
      <c r="J128" s="48">
        <f t="shared" si="16"/>
        <v>8.5608659799248352E-2</v>
      </c>
      <c r="K128" s="48">
        <f t="shared" si="16"/>
        <v>7.9901415812631785E-2</v>
      </c>
      <c r="L128" s="48">
        <f t="shared" si="16"/>
        <v>7.7826054362953034E-2</v>
      </c>
      <c r="M128" s="48">
        <f t="shared" si="16"/>
        <v>7.4907577324342292E-2</v>
      </c>
      <c r="N128" s="48">
        <f t="shared" si="16"/>
        <v>7.0501249246439815E-2</v>
      </c>
      <c r="O128" s="48">
        <f t="shared" si="16"/>
        <v>6.6584513177193161E-2</v>
      </c>
      <c r="P128" s="49"/>
      <c r="Q128" s="49"/>
    </row>
    <row r="129" spans="1:17">
      <c r="A129" s="45">
        <v>62</v>
      </c>
      <c r="B129" s="46">
        <v>0.79390000000000005</v>
      </c>
      <c r="C129" s="47">
        <v>0.752</v>
      </c>
      <c r="D129" s="48">
        <f t="shared" si="15"/>
        <v>7.3997598087533853E-2</v>
      </c>
      <c r="E129" s="48">
        <f t="shared" si="15"/>
        <v>6.9064424881698255E-2</v>
      </c>
      <c r="F129" s="48">
        <f t="shared" si="15"/>
        <v>6.7270543715939851E-2</v>
      </c>
      <c r="G129" s="48">
        <f t="shared" si="15"/>
        <v>6.4747898326592113E-2</v>
      </c>
      <c r="H129" s="48">
        <f t="shared" si="15"/>
        <v>6.0939198425027874E-2</v>
      </c>
      <c r="I129" s="48">
        <f t="shared" si="15"/>
        <v>5.7553687401415213E-2</v>
      </c>
      <c r="J129" s="48">
        <f t="shared" si="16"/>
        <v>8.684953000112576E-2</v>
      </c>
      <c r="K129" s="48">
        <f t="shared" si="16"/>
        <v>8.1059561334384037E-2</v>
      </c>
      <c r="L129" s="48">
        <f t="shared" si="16"/>
        <v>7.8954118182841593E-2</v>
      </c>
      <c r="M129" s="48">
        <f t="shared" si="16"/>
        <v>7.5993338750985032E-2</v>
      </c>
      <c r="N129" s="48">
        <f t="shared" si="16"/>
        <v>7.1523142353868266E-2</v>
      </c>
      <c r="O129" s="48">
        <f t="shared" si="16"/>
        <v>6.7549634445320028E-2</v>
      </c>
      <c r="P129" s="49"/>
      <c r="Q129" s="49"/>
    </row>
    <row r="130" spans="1:17">
      <c r="A130" s="45">
        <v>63</v>
      </c>
      <c r="B130" s="46">
        <v>0.7863</v>
      </c>
      <c r="C130" s="47">
        <v>0.74109999999999998</v>
      </c>
      <c r="D130" s="48">
        <f t="shared" si="15"/>
        <v>7.471282350463325E-2</v>
      </c>
      <c r="E130" s="48">
        <f t="shared" si="15"/>
        <v>6.973196860432436E-2</v>
      </c>
      <c r="F130" s="48">
        <f t="shared" si="15"/>
        <v>6.7920748640575679E-2</v>
      </c>
      <c r="G130" s="48">
        <f t="shared" si="15"/>
        <v>6.5373720566554092E-2</v>
      </c>
      <c r="H130" s="48">
        <f t="shared" si="15"/>
        <v>6.152820759205091E-2</v>
      </c>
      <c r="I130" s="48">
        <f t="shared" si="15"/>
        <v>5.8109973836936966E-2</v>
      </c>
      <c r="J130" s="48">
        <f t="shared" si="16"/>
        <v>8.8126901310007513E-2</v>
      </c>
      <c r="K130" s="48">
        <f t="shared" si="16"/>
        <v>8.2251774556007004E-2</v>
      </c>
      <c r="L130" s="48">
        <f t="shared" si="16"/>
        <v>8.0115364827279559E-2</v>
      </c>
      <c r="M130" s="48">
        <f t="shared" si="16"/>
        <v>7.7111038646256569E-2</v>
      </c>
      <c r="N130" s="48">
        <f t="shared" si="16"/>
        <v>7.2575095196476772E-2</v>
      </c>
      <c r="O130" s="48">
        <f t="shared" si="16"/>
        <v>6.8543145463339172E-2</v>
      </c>
      <c r="P130" s="49"/>
      <c r="Q130" s="49"/>
    </row>
    <row r="131" spans="1:17">
      <c r="A131" s="45">
        <v>64</v>
      </c>
      <c r="B131" s="46">
        <v>0.77880000000000005</v>
      </c>
      <c r="C131" s="47">
        <v>0.73019999999999996</v>
      </c>
      <c r="D131" s="48">
        <f t="shared" si="15"/>
        <v>7.5432322960571549E-2</v>
      </c>
      <c r="E131" s="48">
        <f t="shared" si="15"/>
        <v>7.0403501429866774E-2</v>
      </c>
      <c r="F131" s="48">
        <f t="shared" si="15"/>
        <v>6.8574839055065048E-2</v>
      </c>
      <c r="G131" s="48">
        <f t="shared" si="15"/>
        <v>6.6003282590500104E-2</v>
      </c>
      <c r="H131" s="48">
        <f t="shared" si="15"/>
        <v>6.2120736555764805E-2</v>
      </c>
      <c r="I131" s="48">
        <f t="shared" si="15"/>
        <v>5.8669584524888983E-2</v>
      </c>
      <c r="J131" s="48">
        <f t="shared" si="16"/>
        <v>8.9442408327645273E-2</v>
      </c>
      <c r="K131" s="48">
        <f t="shared" si="16"/>
        <v>8.3479581105802239E-2</v>
      </c>
      <c r="L131" s="48">
        <f t="shared" si="16"/>
        <v>8.131128029785932E-2</v>
      </c>
      <c r="M131" s="48">
        <f t="shared" si="16"/>
        <v>7.82621072866896E-2</v>
      </c>
      <c r="N131" s="48">
        <f t="shared" si="16"/>
        <v>7.3658453916884331E-2</v>
      </c>
      <c r="O131" s="48">
        <f t="shared" si="16"/>
        <v>6.956631758816853E-2</v>
      </c>
      <c r="P131" s="49"/>
      <c r="Q131" s="49"/>
    </row>
    <row r="132" spans="1:17">
      <c r="A132" s="45">
        <v>65</v>
      </c>
      <c r="B132" s="46">
        <v>0.7712</v>
      </c>
      <c r="C132" s="47">
        <v>0.71930000000000005</v>
      </c>
      <c r="D132" s="48">
        <f t="shared" si="15"/>
        <v>7.6175691288502503E-2</v>
      </c>
      <c r="E132" s="48">
        <f t="shared" si="15"/>
        <v>7.1097311869269E-2</v>
      </c>
      <c r="F132" s="48">
        <f t="shared" si="15"/>
        <v>6.9250628444093174E-2</v>
      </c>
      <c r="G132" s="48">
        <f t="shared" si="15"/>
        <v>6.6653729877439685E-2</v>
      </c>
      <c r="H132" s="48">
        <f t="shared" si="15"/>
        <v>6.2732922237590291E-2</v>
      </c>
      <c r="I132" s="48">
        <f t="shared" si="15"/>
        <v>5.9247759891057496E-2</v>
      </c>
      <c r="J132" s="48">
        <f t="shared" si="16"/>
        <v>9.0797784736336123E-2</v>
      </c>
      <c r="K132" s="48">
        <f t="shared" si="16"/>
        <v>8.4744599087247033E-2</v>
      </c>
      <c r="L132" s="48">
        <f t="shared" si="16"/>
        <v>8.2543440669396465E-2</v>
      </c>
      <c r="M132" s="48">
        <f t="shared" si="16"/>
        <v>7.9448061644294091E-2</v>
      </c>
      <c r="N132" s="48">
        <f t="shared" si="16"/>
        <v>7.4774646253453272E-2</v>
      </c>
      <c r="O132" s="48">
        <f t="shared" si="16"/>
        <v>7.0620499239372525E-2</v>
      </c>
      <c r="P132" s="49"/>
      <c r="Q132" s="49"/>
    </row>
    <row r="133" spans="1:17">
      <c r="A133" s="45">
        <v>66</v>
      </c>
      <c r="B133" s="46">
        <v>0.76370000000000005</v>
      </c>
      <c r="C133" s="47">
        <v>0.70840000000000003</v>
      </c>
      <c r="D133" s="48">
        <f t="shared" si="15"/>
        <v>7.6923783058390899E-2</v>
      </c>
      <c r="E133" s="48">
        <f t="shared" si="15"/>
        <v>7.1795530854498163E-2</v>
      </c>
      <c r="F133" s="48">
        <f t="shared" si="15"/>
        <v>6.9930711871264442E-2</v>
      </c>
      <c r="G133" s="48">
        <f t="shared" si="15"/>
        <v>6.7308310176092026E-2</v>
      </c>
      <c r="H133" s="48">
        <f t="shared" si="15"/>
        <v>6.3348997812792504E-2</v>
      </c>
      <c r="I133" s="48">
        <f t="shared" si="15"/>
        <v>5.9829609045415136E-2</v>
      </c>
      <c r="J133" s="48">
        <f t="shared" si="16"/>
        <v>9.2194870921578992E-2</v>
      </c>
      <c r="K133" s="48">
        <f t="shared" si="16"/>
        <v>8.6048546193473727E-2</v>
      </c>
      <c r="L133" s="48">
        <f t="shared" si="16"/>
        <v>8.3813519019617255E-2</v>
      </c>
      <c r="M133" s="48">
        <f t="shared" si="16"/>
        <v>8.0670512056381607E-2</v>
      </c>
      <c r="N133" s="48">
        <f t="shared" si="16"/>
        <v>7.5925187817770939E-2</v>
      </c>
      <c r="O133" s="48">
        <f t="shared" si="16"/>
        <v>7.1707121827894765E-2</v>
      </c>
      <c r="P133" s="49"/>
      <c r="Q133" s="49"/>
    </row>
    <row r="134" spans="1:17">
      <c r="A134" s="45">
        <v>67</v>
      </c>
      <c r="B134" s="46">
        <v>0.75609999999999999</v>
      </c>
      <c r="C134" s="47">
        <v>0.69750000000000001</v>
      </c>
      <c r="D134" s="48">
        <f t="shared" si="15"/>
        <v>7.7696988654533963E-2</v>
      </c>
      <c r="E134" s="48">
        <f t="shared" si="15"/>
        <v>7.2517189410898367E-2</v>
      </c>
      <c r="F134" s="48">
        <f t="shared" si="15"/>
        <v>7.063362604957632E-2</v>
      </c>
      <c r="G134" s="48">
        <f t="shared" si="15"/>
        <v>6.7984865072717213E-2</v>
      </c>
      <c r="H134" s="48">
        <f t="shared" si="15"/>
        <v>6.3985755362557378E-2</v>
      </c>
      <c r="I134" s="48">
        <f t="shared" si="15"/>
        <v>6.0430991175748634E-2</v>
      </c>
      <c r="J134" s="48">
        <f t="shared" si="16"/>
        <v>9.3635622309457447E-2</v>
      </c>
      <c r="K134" s="48">
        <f t="shared" si="16"/>
        <v>8.7393247488826944E-2</v>
      </c>
      <c r="L134" s="48">
        <f t="shared" si="16"/>
        <v>8.5123293008597681E-2</v>
      </c>
      <c r="M134" s="48">
        <f t="shared" si="16"/>
        <v>8.1931169520775254E-2</v>
      </c>
      <c r="N134" s="48">
        <f t="shared" si="16"/>
        <v>7.711168896072966E-2</v>
      </c>
      <c r="O134" s="48">
        <f t="shared" si="16"/>
        <v>7.2827706240689127E-2</v>
      </c>
      <c r="P134" s="49"/>
      <c r="Q134" s="49"/>
    </row>
    <row r="135" spans="1:17">
      <c r="A135" s="45">
        <v>68</v>
      </c>
      <c r="B135" s="46">
        <v>0.74860000000000004</v>
      </c>
      <c r="C135" s="47">
        <v>0.68659999999999999</v>
      </c>
      <c r="D135" s="48">
        <f t="shared" ref="D135:I144" si="17">$B$74/$B135/D$74</f>
        <v>7.8475411597239003E-2</v>
      </c>
      <c r="E135" s="48">
        <f t="shared" si="17"/>
        <v>7.3243717490756408E-2</v>
      </c>
      <c r="F135" s="48">
        <f t="shared" si="17"/>
        <v>7.1341283270217271E-2</v>
      </c>
      <c r="G135" s="48">
        <f t="shared" si="17"/>
        <v>6.8665985147584124E-2</v>
      </c>
      <c r="H135" s="48">
        <f t="shared" si="17"/>
        <v>6.4626809550667422E-2</v>
      </c>
      <c r="I135" s="48">
        <f t="shared" si="17"/>
        <v>6.1036431242297004E-2</v>
      </c>
      <c r="J135" s="48">
        <f t="shared" ref="J135:O144" si="18">$C$74/$C135/J$74</f>
        <v>9.5122118498174438E-2</v>
      </c>
      <c r="K135" s="48">
        <f t="shared" si="18"/>
        <v>8.8780643931629474E-2</v>
      </c>
      <c r="L135" s="48">
        <f t="shared" si="18"/>
        <v>8.6474653180158567E-2</v>
      </c>
      <c r="M135" s="48">
        <f t="shared" si="18"/>
        <v>8.3231853685902621E-2</v>
      </c>
      <c r="N135" s="48">
        <f t="shared" si="18"/>
        <v>7.8335862292614244E-2</v>
      </c>
      <c r="O135" s="48">
        <f t="shared" si="18"/>
        <v>7.3983869943024555E-2</v>
      </c>
      <c r="P135" s="49"/>
      <c r="Q135" s="49"/>
    </row>
    <row r="136" spans="1:17">
      <c r="A136" s="45">
        <v>69</v>
      </c>
      <c r="B136" s="46">
        <v>0.74099999999999999</v>
      </c>
      <c r="C136" s="47">
        <v>0.67569999999999997</v>
      </c>
      <c r="D136" s="48">
        <f t="shared" si="17"/>
        <v>7.9280287613620951E-2</v>
      </c>
      <c r="E136" s="48">
        <f t="shared" si="17"/>
        <v>7.3994935106046225E-2</v>
      </c>
      <c r="F136" s="48">
        <f t="shared" si="17"/>
        <v>7.2072988739655411E-2</v>
      </c>
      <c r="G136" s="48">
        <f t="shared" si="17"/>
        <v>6.9370251661918333E-2</v>
      </c>
      <c r="H136" s="48">
        <f t="shared" si="17"/>
        <v>6.5289648622981963E-2</v>
      </c>
      <c r="I136" s="48">
        <f t="shared" si="17"/>
        <v>6.1662445921705181E-2</v>
      </c>
      <c r="J136" s="48">
        <f t="shared" si="18"/>
        <v>9.6656573273415078E-2</v>
      </c>
      <c r="K136" s="48">
        <f t="shared" si="18"/>
        <v>9.0212801721854072E-2</v>
      </c>
      <c r="L136" s="48">
        <f t="shared" si="18"/>
        <v>8.7869612066740974E-2</v>
      </c>
      <c r="M136" s="48">
        <f t="shared" si="18"/>
        <v>8.4574501614238184E-2</v>
      </c>
      <c r="N136" s="48">
        <f t="shared" si="18"/>
        <v>7.9599530931047713E-2</v>
      </c>
      <c r="O136" s="48">
        <f t="shared" si="18"/>
        <v>7.5177334768211715E-2</v>
      </c>
      <c r="P136" s="49"/>
      <c r="Q136" s="49"/>
    </row>
    <row r="137" spans="1:17">
      <c r="A137" s="45">
        <v>70</v>
      </c>
      <c r="B137" s="46">
        <v>0.73340000000000005</v>
      </c>
      <c r="C137" s="47">
        <v>0.66479999999999995</v>
      </c>
      <c r="D137" s="48">
        <f t="shared" si="17"/>
        <v>8.0101844998218055E-2</v>
      </c>
      <c r="E137" s="48">
        <f t="shared" si="17"/>
        <v>7.4761721998336847E-2</v>
      </c>
      <c r="F137" s="48">
        <f t="shared" si="17"/>
        <v>7.2819859089289146E-2</v>
      </c>
      <c r="G137" s="48">
        <f t="shared" si="17"/>
        <v>7.00891143734408E-2</v>
      </c>
      <c r="H137" s="48">
        <f t="shared" si="17"/>
        <v>6.5966225292650171E-2</v>
      </c>
      <c r="I137" s="48">
        <f t="shared" si="17"/>
        <v>6.2301434998614041E-2</v>
      </c>
      <c r="J137" s="48">
        <f t="shared" si="18"/>
        <v>9.8241345608974975E-2</v>
      </c>
      <c r="K137" s="48">
        <f t="shared" si="18"/>
        <v>9.1691922568376646E-2</v>
      </c>
      <c r="L137" s="48">
        <f t="shared" si="18"/>
        <v>8.9310314189977244E-2</v>
      </c>
      <c r="M137" s="48">
        <f t="shared" si="18"/>
        <v>8.5961177407853098E-2</v>
      </c>
      <c r="N137" s="48">
        <f t="shared" si="18"/>
        <v>8.0904637560332338E-2</v>
      </c>
      <c r="O137" s="48">
        <f t="shared" si="18"/>
        <v>7.6409935473647203E-2</v>
      </c>
      <c r="P137" s="49"/>
      <c r="Q137" s="49"/>
    </row>
    <row r="138" spans="1:17">
      <c r="A138" s="45">
        <v>71</v>
      </c>
      <c r="B138" s="46">
        <v>0.72529999999999994</v>
      </c>
      <c r="C138" s="47">
        <v>0.65390000000000004</v>
      </c>
      <c r="D138" s="48">
        <f t="shared" si="17"/>
        <v>8.0996405793041681E-2</v>
      </c>
      <c r="E138" s="48">
        <f t="shared" si="17"/>
        <v>7.55966454068389E-2</v>
      </c>
      <c r="F138" s="48">
        <f t="shared" si="17"/>
        <v>7.3633096175492435E-2</v>
      </c>
      <c r="G138" s="48">
        <f t="shared" si="17"/>
        <v>7.0871855068911457E-2</v>
      </c>
      <c r="H138" s="48">
        <f t="shared" si="17"/>
        <v>6.6702922417799029E-2</v>
      </c>
      <c r="I138" s="48">
        <f t="shared" si="17"/>
        <v>6.2997204505699081E-2</v>
      </c>
      <c r="J138" s="48">
        <f t="shared" si="18"/>
        <v>9.9878951767619767E-2</v>
      </c>
      <c r="K138" s="48">
        <f t="shared" si="18"/>
        <v>9.3220354983111778E-2</v>
      </c>
      <c r="L138" s="48">
        <f t="shared" si="18"/>
        <v>9.0799047061472515E-2</v>
      </c>
      <c r="M138" s="48">
        <f t="shared" si="18"/>
        <v>8.7394082796667286E-2</v>
      </c>
      <c r="N138" s="48">
        <f t="shared" si="18"/>
        <v>8.2253254396863346E-2</v>
      </c>
      <c r="O138" s="48">
        <f t="shared" si="18"/>
        <v>7.768362915259315E-2</v>
      </c>
      <c r="P138" s="49"/>
      <c r="Q138" s="49"/>
    </row>
    <row r="139" spans="1:17">
      <c r="A139" s="45">
        <v>72</v>
      </c>
      <c r="B139" s="46">
        <v>0.71660000000000001</v>
      </c>
      <c r="C139" s="47">
        <v>0.64300000000000002</v>
      </c>
      <c r="D139" s="48">
        <f t="shared" si="17"/>
        <v>8.1979755961056555E-2</v>
      </c>
      <c r="E139" s="48">
        <f t="shared" si="17"/>
        <v>7.6514438896986114E-2</v>
      </c>
      <c r="F139" s="48">
        <f t="shared" si="17"/>
        <v>7.4527050873687772E-2</v>
      </c>
      <c r="G139" s="48">
        <f t="shared" si="17"/>
        <v>7.1732286465924472E-2</v>
      </c>
      <c r="H139" s="48">
        <f t="shared" si="17"/>
        <v>6.7512740203223037E-2</v>
      </c>
      <c r="I139" s="48">
        <f t="shared" si="17"/>
        <v>6.3762032414155095E-2</v>
      </c>
      <c r="J139" s="48">
        <f t="shared" si="18"/>
        <v>0.10157207863273184</v>
      </c>
      <c r="K139" s="48">
        <f t="shared" si="18"/>
        <v>9.4800606723883032E-2</v>
      </c>
      <c r="L139" s="48">
        <f t="shared" si="18"/>
        <v>9.2338253302483478E-2</v>
      </c>
      <c r="M139" s="48">
        <f t="shared" si="18"/>
        <v>8.8875568803640337E-2</v>
      </c>
      <c r="N139" s="48">
        <f t="shared" si="18"/>
        <v>8.3647594168132097E-2</v>
      </c>
      <c r="O139" s="48">
        <f t="shared" si="18"/>
        <v>7.9000505603235863E-2</v>
      </c>
      <c r="P139" s="49"/>
      <c r="Q139" s="49"/>
    </row>
    <row r="140" spans="1:17">
      <c r="A140" s="45">
        <v>73</v>
      </c>
      <c r="B140" s="46">
        <v>0.70709999999999995</v>
      </c>
      <c r="C140" s="47">
        <v>0.6321</v>
      </c>
      <c r="D140" s="48">
        <f t="shared" si="17"/>
        <v>8.3081166909479753E-2</v>
      </c>
      <c r="E140" s="48">
        <f t="shared" si="17"/>
        <v>7.7542422448847764E-2</v>
      </c>
      <c r="F140" s="48">
        <f t="shared" si="17"/>
        <v>7.5528333554072499E-2</v>
      </c>
      <c r="G140" s="48">
        <f t="shared" si="17"/>
        <v>7.269602104579477E-2</v>
      </c>
      <c r="H140" s="48">
        <f t="shared" si="17"/>
        <v>6.84197845136892E-2</v>
      </c>
      <c r="I140" s="48">
        <f t="shared" si="17"/>
        <v>6.4618685374039808E-2</v>
      </c>
      <c r="J140" s="48">
        <f t="shared" si="18"/>
        <v>0.10332359841931114</v>
      </c>
      <c r="K140" s="48">
        <f t="shared" si="18"/>
        <v>9.6435358524690387E-2</v>
      </c>
      <c r="L140" s="48">
        <f t="shared" si="18"/>
        <v>9.3930544017555573E-2</v>
      </c>
      <c r="M140" s="48">
        <f t="shared" si="18"/>
        <v>9.0408148616897235E-2</v>
      </c>
      <c r="N140" s="48">
        <f t="shared" si="18"/>
        <v>8.5090022227667997E-2</v>
      </c>
      <c r="O140" s="48">
        <f t="shared" si="18"/>
        <v>8.0362798770575325E-2</v>
      </c>
      <c r="P140" s="49"/>
      <c r="Q140" s="49"/>
    </row>
    <row r="141" spans="1:17">
      <c r="A141" s="45">
        <v>74</v>
      </c>
      <c r="B141" s="46">
        <v>0.69689999999999996</v>
      </c>
      <c r="C141" s="47">
        <v>0.62119999999999997</v>
      </c>
      <c r="D141" s="48">
        <f t="shared" si="17"/>
        <v>8.4297163325718363E-2</v>
      </c>
      <c r="E141" s="48">
        <f t="shared" si="17"/>
        <v>7.8677352437337131E-2</v>
      </c>
      <c r="F141" s="48">
        <f t="shared" si="17"/>
        <v>7.663378484156215E-2</v>
      </c>
      <c r="G141" s="48">
        <f t="shared" si="17"/>
        <v>7.3760017910003556E-2</v>
      </c>
      <c r="H141" s="48">
        <f t="shared" si="17"/>
        <v>6.9421193327062175E-2</v>
      </c>
      <c r="I141" s="48">
        <f t="shared" si="17"/>
        <v>6.5564460364447616E-2</v>
      </c>
      <c r="J141" s="48">
        <f t="shared" si="18"/>
        <v>0.10513658493375172</v>
      </c>
      <c r="K141" s="48">
        <f t="shared" si="18"/>
        <v>9.8127479271501603E-2</v>
      </c>
      <c r="L141" s="48">
        <f t="shared" si="18"/>
        <v>9.5578713576137925E-2</v>
      </c>
      <c r="M141" s="48">
        <f t="shared" si="18"/>
        <v>9.1994511817032748E-2</v>
      </c>
      <c r="N141" s="48">
        <f t="shared" si="18"/>
        <v>8.6583069945442584E-2</v>
      </c>
      <c r="O141" s="48">
        <f t="shared" si="18"/>
        <v>8.1772899392918E-2</v>
      </c>
      <c r="P141" s="49"/>
      <c r="Q141" s="49"/>
    </row>
    <row r="142" spans="1:17">
      <c r="A142" s="45">
        <v>75</v>
      </c>
      <c r="B142" s="46">
        <v>0.68600000000000005</v>
      </c>
      <c r="C142" s="47">
        <v>0.61029999999999995</v>
      </c>
      <c r="D142" s="48">
        <f t="shared" si="17"/>
        <v>8.5636578894596388E-2</v>
      </c>
      <c r="E142" s="48">
        <f t="shared" si="17"/>
        <v>7.9927473634956628E-2</v>
      </c>
      <c r="F142" s="48">
        <f t="shared" si="17"/>
        <v>7.7851435358723978E-2</v>
      </c>
      <c r="G142" s="48">
        <f t="shared" si="17"/>
        <v>7.4932006532771836E-2</v>
      </c>
      <c r="H142" s="48">
        <f t="shared" si="17"/>
        <v>7.0524241442608784E-2</v>
      </c>
      <c r="I142" s="48">
        <f t="shared" si="17"/>
        <v>6.6606228029130521E-2</v>
      </c>
      <c r="J142" s="48">
        <f t="shared" si="18"/>
        <v>0.10701433157602258</v>
      </c>
      <c r="K142" s="48">
        <f t="shared" si="18"/>
        <v>9.9880042804287736E-2</v>
      </c>
      <c r="L142" s="48">
        <f t="shared" si="18"/>
        <v>9.728575597820234E-2</v>
      </c>
      <c r="M142" s="48">
        <f t="shared" si="18"/>
        <v>9.3637540129019745E-2</v>
      </c>
      <c r="N142" s="48">
        <f t="shared" si="18"/>
        <v>8.8129449533195056E-2</v>
      </c>
      <c r="O142" s="48">
        <f t="shared" si="18"/>
        <v>8.3233369003573102E-2</v>
      </c>
      <c r="P142" s="49"/>
      <c r="Q142" s="49"/>
    </row>
    <row r="143" spans="1:17">
      <c r="A143" s="45">
        <v>76</v>
      </c>
      <c r="B143" s="46">
        <v>0.6744</v>
      </c>
      <c r="C143" s="47">
        <v>0.59940000000000004</v>
      </c>
      <c r="D143" s="48">
        <f t="shared" si="17"/>
        <v>8.710956868578458E-2</v>
      </c>
      <c r="E143" s="48">
        <f t="shared" si="17"/>
        <v>8.1302264106732275E-2</v>
      </c>
      <c r="F143" s="48">
        <f t="shared" si="17"/>
        <v>7.9190516987076895E-2</v>
      </c>
      <c r="G143" s="48">
        <f t="shared" si="17"/>
        <v>7.6220872600061509E-2</v>
      </c>
      <c r="H143" s="48">
        <f t="shared" si="17"/>
        <v>7.1737291858881419E-2</v>
      </c>
      <c r="I143" s="48">
        <f t="shared" si="17"/>
        <v>6.7751886755610224E-2</v>
      </c>
      <c r="J143" s="48">
        <f t="shared" si="18"/>
        <v>0.10896037130605032</v>
      </c>
      <c r="K143" s="48">
        <f t="shared" si="18"/>
        <v>0.10169634655231363</v>
      </c>
      <c r="L143" s="48">
        <f t="shared" si="18"/>
        <v>9.9054883005500291E-2</v>
      </c>
      <c r="M143" s="48">
        <f t="shared" si="18"/>
        <v>9.5340324892794023E-2</v>
      </c>
      <c r="N143" s="48">
        <f t="shared" si="18"/>
        <v>8.9732070487335558E-2</v>
      </c>
      <c r="O143" s="48">
        <f t="shared" si="18"/>
        <v>8.4746955460261356E-2</v>
      </c>
      <c r="P143" s="49"/>
      <c r="Q143" s="49"/>
    </row>
    <row r="144" spans="1:17">
      <c r="A144" s="45">
        <v>77</v>
      </c>
      <c r="B144" s="46">
        <v>0.66220000000000001</v>
      </c>
      <c r="C144" s="47">
        <v>0.58850000000000002</v>
      </c>
      <c r="D144" s="48">
        <f t="shared" si="17"/>
        <v>8.8714426339011054E-2</v>
      </c>
      <c r="E144" s="48">
        <f t="shared" si="17"/>
        <v>8.2800131249743655E-2</v>
      </c>
      <c r="F144" s="48">
        <f t="shared" si="17"/>
        <v>8.0649478490010043E-2</v>
      </c>
      <c r="G144" s="48">
        <f t="shared" si="17"/>
        <v>7.7625123046634673E-2</v>
      </c>
      <c r="H144" s="48">
        <f t="shared" si="17"/>
        <v>7.305893933800911E-2</v>
      </c>
      <c r="I144" s="48">
        <f t="shared" si="17"/>
        <v>6.9000109374786373E-2</v>
      </c>
      <c r="J144" s="48">
        <f t="shared" si="18"/>
        <v>0.11097849882896613</v>
      </c>
      <c r="K144" s="48">
        <f t="shared" si="18"/>
        <v>0.10357993224036838</v>
      </c>
      <c r="L144" s="48">
        <f t="shared" si="18"/>
        <v>0.10088954438996919</v>
      </c>
      <c r="M144" s="48">
        <f t="shared" si="18"/>
        <v>9.7106186475345344E-2</v>
      </c>
      <c r="N144" s="48">
        <f t="shared" si="18"/>
        <v>9.1394057859148572E-2</v>
      </c>
      <c r="O144" s="48">
        <f t="shared" si="18"/>
        <v>8.6316610200306981E-2</v>
      </c>
      <c r="P144" s="49"/>
      <c r="Q144" s="49"/>
    </row>
    <row r="145" spans="1:17">
      <c r="A145" s="45">
        <v>78</v>
      </c>
      <c r="B145" s="46">
        <v>0.6492</v>
      </c>
      <c r="C145" s="47">
        <v>0.5776</v>
      </c>
      <c r="D145" s="48">
        <f t="shared" ref="D145:I154" si="19">$B$74/$B145/D$74</f>
        <v>9.0490901296508205E-2</v>
      </c>
      <c r="E145" s="48">
        <f t="shared" si="19"/>
        <v>8.4458174543407649E-2</v>
      </c>
      <c r="F145" s="48">
        <f t="shared" si="19"/>
        <v>8.2264455724098351E-2</v>
      </c>
      <c r="G145" s="48">
        <f t="shared" si="19"/>
        <v>7.9179538634444671E-2</v>
      </c>
      <c r="H145" s="48">
        <f t="shared" si="19"/>
        <v>7.4521918714771457E-2</v>
      </c>
      <c r="I145" s="48">
        <f t="shared" si="19"/>
        <v>7.0381812119506379E-2</v>
      </c>
      <c r="J145" s="48">
        <f t="shared" ref="J145:O154" si="20">$C$74/$C145/J$74</f>
        <v>0.1130727952923244</v>
      </c>
      <c r="K145" s="48">
        <f t="shared" si="20"/>
        <v>0.10553460893950277</v>
      </c>
      <c r="L145" s="48">
        <f t="shared" si="20"/>
        <v>0.10279345026574944</v>
      </c>
      <c r="M145" s="48">
        <f t="shared" si="20"/>
        <v>9.8938695880783842E-2</v>
      </c>
      <c r="N145" s="48">
        <f t="shared" si="20"/>
        <v>9.3118772593678914E-2</v>
      </c>
      <c r="O145" s="48">
        <f t="shared" si="20"/>
        <v>8.7945507449585639E-2</v>
      </c>
      <c r="P145" s="49"/>
      <c r="Q145" s="49"/>
    </row>
    <row r="146" spans="1:17">
      <c r="A146" s="45">
        <v>79</v>
      </c>
      <c r="B146" s="46">
        <v>0.63560000000000005</v>
      </c>
      <c r="C146" s="47">
        <v>0.56669999999999998</v>
      </c>
      <c r="D146" s="48">
        <f t="shared" si="19"/>
        <v>9.2427144621921212E-2</v>
      </c>
      <c r="E146" s="48">
        <f t="shared" si="19"/>
        <v>8.6265334980459796E-2</v>
      </c>
      <c r="F146" s="48">
        <f t="shared" si="19"/>
        <v>8.4024676929019285E-2</v>
      </c>
      <c r="G146" s="48">
        <f t="shared" si="19"/>
        <v>8.0873751544181055E-2</v>
      </c>
      <c r="H146" s="48">
        <f t="shared" si="19"/>
        <v>7.6116472041582173E-2</v>
      </c>
      <c r="I146" s="48">
        <f t="shared" si="19"/>
        <v>7.1887779150383163E-2</v>
      </c>
      <c r="J146" s="48">
        <f t="shared" si="20"/>
        <v>0.11524765583350376</v>
      </c>
      <c r="K146" s="48">
        <f t="shared" si="20"/>
        <v>0.10756447877793683</v>
      </c>
      <c r="L146" s="48">
        <f t="shared" si="20"/>
        <v>0.10477059621227612</v>
      </c>
      <c r="M146" s="48">
        <f t="shared" si="20"/>
        <v>0.10084169885431576</v>
      </c>
      <c r="N146" s="48">
        <f t="shared" si="20"/>
        <v>9.4909834215826619E-2</v>
      </c>
      <c r="O146" s="48">
        <f t="shared" si="20"/>
        <v>8.9637065648280681E-2</v>
      </c>
      <c r="P146" s="49"/>
      <c r="Q146" s="49"/>
    </row>
    <row r="147" spans="1:17">
      <c r="A147" s="45">
        <v>80</v>
      </c>
      <c r="B147" s="46">
        <v>0.62119999999999997</v>
      </c>
      <c r="C147" s="47">
        <v>0.55520000000000003</v>
      </c>
      <c r="D147" s="48">
        <f t="shared" si="19"/>
        <v>9.4569692726486049E-2</v>
      </c>
      <c r="E147" s="48">
        <f t="shared" si="19"/>
        <v>8.8265046544720296E-2</v>
      </c>
      <c r="F147" s="48">
        <f t="shared" si="19"/>
        <v>8.5972447933169119E-2</v>
      </c>
      <c r="G147" s="48">
        <f t="shared" si="19"/>
        <v>8.2748481135675275E-2</v>
      </c>
      <c r="H147" s="48">
        <f t="shared" si="19"/>
        <v>7.7880923421812034E-2</v>
      </c>
      <c r="I147" s="48">
        <f t="shared" si="19"/>
        <v>7.3554205453933583E-2</v>
      </c>
      <c r="J147" s="48">
        <f t="shared" si="20"/>
        <v>0.11763481008798013</v>
      </c>
      <c r="K147" s="48">
        <f t="shared" si="20"/>
        <v>0.10979248941544811</v>
      </c>
      <c r="L147" s="48">
        <f t="shared" si="20"/>
        <v>0.10694073644361829</v>
      </c>
      <c r="M147" s="48">
        <f t="shared" si="20"/>
        <v>0.1029304588269826</v>
      </c>
      <c r="N147" s="48">
        <f t="shared" si="20"/>
        <v>9.687572595480716E-2</v>
      </c>
      <c r="O147" s="48">
        <f t="shared" si="20"/>
        <v>9.1493741179540095E-2</v>
      </c>
      <c r="P147" s="49"/>
      <c r="Q147" s="49"/>
    </row>
    <row r="148" spans="1:17">
      <c r="A148" s="45">
        <v>81</v>
      </c>
      <c r="B148" s="46">
        <v>0.60619999999999996</v>
      </c>
      <c r="C148" s="47">
        <v>0.54249999999999998</v>
      </c>
      <c r="D148" s="48">
        <f t="shared" si="19"/>
        <v>9.6909754407279988E-2</v>
      </c>
      <c r="E148" s="48">
        <f t="shared" si="19"/>
        <v>9.0449104113461312E-2</v>
      </c>
      <c r="F148" s="48">
        <f t="shared" si="19"/>
        <v>8.8099776733890897E-2</v>
      </c>
      <c r="G148" s="48">
        <f t="shared" si="19"/>
        <v>8.4796035106369974E-2</v>
      </c>
      <c r="H148" s="48">
        <f t="shared" si="19"/>
        <v>7.9808033041289403E-2</v>
      </c>
      <c r="I148" s="48">
        <f t="shared" si="19"/>
        <v>7.5374253427884425E-2</v>
      </c>
      <c r="J148" s="48">
        <f t="shared" si="20"/>
        <v>0.12038865725501671</v>
      </c>
      <c r="K148" s="48">
        <f t="shared" si="20"/>
        <v>0.11236274677134893</v>
      </c>
      <c r="L148" s="48">
        <f t="shared" si="20"/>
        <v>0.109444233868197</v>
      </c>
      <c r="M148" s="48">
        <f t="shared" si="20"/>
        <v>0.10534007509813961</v>
      </c>
      <c r="N148" s="48">
        <f t="shared" si="20"/>
        <v>9.9143600092366696E-2</v>
      </c>
      <c r="O148" s="48">
        <f t="shared" si="20"/>
        <v>9.3635622309457434E-2</v>
      </c>
      <c r="P148" s="49"/>
      <c r="Q148" s="49"/>
    </row>
    <row r="149" spans="1:17">
      <c r="A149" s="45">
        <v>82</v>
      </c>
      <c r="B149" s="46">
        <v>0.59050000000000002</v>
      </c>
      <c r="C149" s="47">
        <v>0.52859999999999996</v>
      </c>
      <c r="D149" s="48">
        <f t="shared" si="19"/>
        <v>9.948635583690621E-2</v>
      </c>
      <c r="E149" s="48">
        <f t="shared" si="19"/>
        <v>9.28539321144458E-2</v>
      </c>
      <c r="F149" s="48">
        <f t="shared" si="19"/>
        <v>9.0442141669914738E-2</v>
      </c>
      <c r="G149" s="48">
        <f t="shared" si="19"/>
        <v>8.705056135729293E-2</v>
      </c>
      <c r="H149" s="48">
        <f t="shared" si="19"/>
        <v>8.1929940100981591E-2</v>
      </c>
      <c r="I149" s="48">
        <f t="shared" si="19"/>
        <v>7.7378276762038165E-2</v>
      </c>
      <c r="J149" s="48">
        <f t="shared" si="20"/>
        <v>0.12355438244579374</v>
      </c>
      <c r="K149" s="48">
        <f t="shared" si="20"/>
        <v>0.11531742361607415</v>
      </c>
      <c r="L149" s="48">
        <f t="shared" si="20"/>
        <v>0.11232216585981247</v>
      </c>
      <c r="M149" s="48">
        <f t="shared" si="20"/>
        <v>0.10811008464006951</v>
      </c>
      <c r="N149" s="48">
        <f t="shared" si="20"/>
        <v>0.10175066789653602</v>
      </c>
      <c r="O149" s="48">
        <f t="shared" si="20"/>
        <v>9.6097853013395115E-2</v>
      </c>
      <c r="P149" s="49"/>
      <c r="Q149" s="49"/>
    </row>
    <row r="150" spans="1:17">
      <c r="A150" s="45">
        <v>83</v>
      </c>
      <c r="B150" s="46">
        <v>0.57399999999999995</v>
      </c>
      <c r="C150" s="47">
        <v>0.51349999999999996</v>
      </c>
      <c r="D150" s="48">
        <f t="shared" si="19"/>
        <v>0.10234615526427375</v>
      </c>
      <c r="E150" s="48">
        <f t="shared" si="19"/>
        <v>9.5523078246655499E-2</v>
      </c>
      <c r="F150" s="48">
        <f t="shared" si="19"/>
        <v>9.3041959331157942E-2</v>
      </c>
      <c r="G150" s="48">
        <f t="shared" si="19"/>
        <v>8.9552885856239522E-2</v>
      </c>
      <c r="H150" s="48">
        <f t="shared" si="19"/>
        <v>8.4285069041166616E-2</v>
      </c>
      <c r="I150" s="48">
        <f t="shared" si="19"/>
        <v>7.9602565205546247E-2</v>
      </c>
      <c r="J150" s="48">
        <f t="shared" si="20"/>
        <v>0.12718762718762722</v>
      </c>
      <c r="K150" s="48">
        <f t="shared" si="20"/>
        <v>0.11870845204178539</v>
      </c>
      <c r="L150" s="48">
        <f t="shared" si="20"/>
        <v>0.11562511562511564</v>
      </c>
      <c r="M150" s="48">
        <f t="shared" si="20"/>
        <v>0.1112891737891738</v>
      </c>
      <c r="N150" s="48">
        <f t="shared" si="20"/>
        <v>0.10474275180157534</v>
      </c>
      <c r="O150" s="48">
        <f t="shared" si="20"/>
        <v>9.8923710034821158E-2</v>
      </c>
      <c r="P150" s="49"/>
      <c r="Q150" s="49"/>
    </row>
    <row r="151" spans="1:17">
      <c r="A151" s="45">
        <v>84</v>
      </c>
      <c r="B151" s="46">
        <v>0.55689999999999995</v>
      </c>
      <c r="C151" s="47">
        <v>0.49719999999999998</v>
      </c>
      <c r="D151" s="48">
        <f t="shared" si="19"/>
        <v>0.10548876480821176</v>
      </c>
      <c r="E151" s="48">
        <f t="shared" si="19"/>
        <v>9.8456180487664302E-2</v>
      </c>
      <c r="F151" s="48">
        <f t="shared" si="19"/>
        <v>9.5898877098374316E-2</v>
      </c>
      <c r="G151" s="48">
        <f t="shared" si="19"/>
        <v>9.2302669207185273E-2</v>
      </c>
      <c r="H151" s="48">
        <f t="shared" si="19"/>
        <v>8.6873100430292033E-2</v>
      </c>
      <c r="I151" s="48">
        <f t="shared" si="19"/>
        <v>8.2046817073053585E-2</v>
      </c>
      <c r="J151" s="48">
        <f t="shared" si="20"/>
        <v>0.13135729396791346</v>
      </c>
      <c r="K151" s="48">
        <f t="shared" si="20"/>
        <v>0.12260014103671922</v>
      </c>
      <c r="L151" s="48">
        <f t="shared" si="20"/>
        <v>0.11941572178901222</v>
      </c>
      <c r="M151" s="48">
        <f t="shared" si="20"/>
        <v>0.11493763222192425</v>
      </c>
      <c r="N151" s="48">
        <f t="shared" si="20"/>
        <v>0.10817659503239931</v>
      </c>
      <c r="O151" s="48">
        <f t="shared" si="20"/>
        <v>0.10216678419726601</v>
      </c>
      <c r="P151" s="49"/>
      <c r="Q151" s="49"/>
    </row>
    <row r="152" spans="1:17">
      <c r="A152" s="45">
        <v>85</v>
      </c>
      <c r="B152" s="46">
        <v>0.53910000000000002</v>
      </c>
      <c r="C152" s="47">
        <v>0.47970000000000002</v>
      </c>
      <c r="D152" s="48">
        <f t="shared" si="19"/>
        <v>0.10897179210108167</v>
      </c>
      <c r="E152" s="48">
        <f t="shared" si="19"/>
        <v>0.10170700596100955</v>
      </c>
      <c r="F152" s="48">
        <f t="shared" si="19"/>
        <v>9.9065265546437867E-2</v>
      </c>
      <c r="G152" s="48">
        <f t="shared" si="19"/>
        <v>9.5350318088446448E-2</v>
      </c>
      <c r="H152" s="48">
        <f t="shared" si="19"/>
        <v>8.9741475847949601E-2</v>
      </c>
      <c r="I152" s="48">
        <f t="shared" si="19"/>
        <v>8.4755838300841282E-2</v>
      </c>
      <c r="J152" s="48">
        <f t="shared" si="20"/>
        <v>0.13614935701656569</v>
      </c>
      <c r="K152" s="48">
        <f t="shared" si="20"/>
        <v>0.12707273321546131</v>
      </c>
      <c r="L152" s="48">
        <f t="shared" si="20"/>
        <v>0.12377214274233245</v>
      </c>
      <c r="M152" s="48">
        <f t="shared" si="20"/>
        <v>0.11913068738949498</v>
      </c>
      <c r="N152" s="48">
        <f t="shared" si="20"/>
        <v>0.11212299989599528</v>
      </c>
      <c r="O152" s="48">
        <f t="shared" si="20"/>
        <v>0.10589394434621775</v>
      </c>
      <c r="P152" s="49"/>
      <c r="Q152" s="49"/>
    </row>
    <row r="153" spans="1:17">
      <c r="A153" s="45">
        <v>86</v>
      </c>
      <c r="B153" s="46">
        <v>0.52059999999999995</v>
      </c>
      <c r="C153" s="47">
        <v>0.46100000000000002</v>
      </c>
      <c r="D153" s="48">
        <f t="shared" si="19"/>
        <v>0.11284420499748969</v>
      </c>
      <c r="E153" s="48">
        <f t="shared" si="19"/>
        <v>0.10532125799765703</v>
      </c>
      <c r="F153" s="48">
        <f t="shared" si="19"/>
        <v>0.1025856409068088</v>
      </c>
      <c r="G153" s="48">
        <f t="shared" si="19"/>
        <v>9.8738679372803465E-2</v>
      </c>
      <c r="H153" s="48">
        <f t="shared" si="19"/>
        <v>9.2930521762638565E-2</v>
      </c>
      <c r="I153" s="48">
        <f t="shared" si="19"/>
        <v>8.776771499804753E-2</v>
      </c>
      <c r="J153" s="48">
        <f t="shared" si="20"/>
        <v>0.14167211835324633</v>
      </c>
      <c r="K153" s="48">
        <f t="shared" si="20"/>
        <v>0.13222731046302991</v>
      </c>
      <c r="L153" s="48">
        <f t="shared" si="20"/>
        <v>0.12879283486658757</v>
      </c>
      <c r="M153" s="48">
        <f t="shared" si="20"/>
        <v>0.12396310355909054</v>
      </c>
      <c r="N153" s="48">
        <f t="shared" si="20"/>
        <v>0.11667115629090875</v>
      </c>
      <c r="O153" s="48">
        <f t="shared" si="20"/>
        <v>0.11018942538585826</v>
      </c>
      <c r="P153" s="49"/>
      <c r="Q153" s="49"/>
    </row>
    <row r="154" spans="1:17">
      <c r="A154" s="45">
        <v>87</v>
      </c>
      <c r="B154" s="46">
        <v>0.50139999999999996</v>
      </c>
      <c r="C154" s="47">
        <v>0.44109999999999999</v>
      </c>
      <c r="D154" s="48">
        <f t="shared" si="19"/>
        <v>0.11716532333803975</v>
      </c>
      <c r="E154" s="48">
        <f t="shared" si="19"/>
        <v>0.10935430178217043</v>
      </c>
      <c r="F154" s="48">
        <f t="shared" si="19"/>
        <v>0.10651393030730885</v>
      </c>
      <c r="G154" s="48">
        <f t="shared" si="19"/>
        <v>0.10251965792078477</v>
      </c>
      <c r="H154" s="48">
        <f t="shared" si="19"/>
        <v>9.648908980779744E-2</v>
      </c>
      <c r="I154" s="48">
        <f t="shared" si="19"/>
        <v>9.1128584818475356E-2</v>
      </c>
      <c r="J154" s="48">
        <f t="shared" si="20"/>
        <v>0.148063583225678</v>
      </c>
      <c r="K154" s="48">
        <f t="shared" si="20"/>
        <v>0.13819267767729945</v>
      </c>
      <c r="L154" s="48">
        <f t="shared" si="20"/>
        <v>0.13460325747788909</v>
      </c>
      <c r="M154" s="48">
        <f t="shared" si="20"/>
        <v>0.12955563532246825</v>
      </c>
      <c r="N154" s="48">
        <f t="shared" si="20"/>
        <v>0.12193471559761718</v>
      </c>
      <c r="O154" s="48">
        <f t="shared" si="20"/>
        <v>0.11516056473108288</v>
      </c>
      <c r="P154" s="49"/>
      <c r="Q154" s="49"/>
    </row>
    <row r="155" spans="1:17">
      <c r="A155" s="45">
        <v>88</v>
      </c>
      <c r="B155" s="46">
        <v>0.48149999999999998</v>
      </c>
      <c r="C155" s="47">
        <v>0.42</v>
      </c>
      <c r="D155" s="48">
        <f t="shared" ref="D155:I167" si="21">$B$74/$B155/D$74</f>
        <v>0.12200767003466902</v>
      </c>
      <c r="E155" s="48">
        <f t="shared" si="21"/>
        <v>0.11387382536569107</v>
      </c>
      <c r="F155" s="48">
        <f t="shared" si="21"/>
        <v>0.11091606366788091</v>
      </c>
      <c r="G155" s="48">
        <f t="shared" si="21"/>
        <v>0.10675671128033537</v>
      </c>
      <c r="H155" s="48">
        <f t="shared" si="21"/>
        <v>0.1004769047344333</v>
      </c>
      <c r="I155" s="48">
        <f t="shared" si="21"/>
        <v>9.4894854471409218E-2</v>
      </c>
      <c r="J155" s="48">
        <f t="shared" ref="J155:O167" si="22">$C$74/$C155/J$74</f>
        <v>0.15550201562106325</v>
      </c>
      <c r="K155" s="48">
        <f t="shared" si="22"/>
        <v>0.14513521457965903</v>
      </c>
      <c r="L155" s="48">
        <f t="shared" si="22"/>
        <v>0.14136546874642114</v>
      </c>
      <c r="M155" s="48">
        <f t="shared" si="22"/>
        <v>0.13606426366843033</v>
      </c>
      <c r="N155" s="48">
        <f t="shared" si="22"/>
        <v>0.12806048345264032</v>
      </c>
      <c r="O155" s="48">
        <f t="shared" si="22"/>
        <v>0.12094601214971586</v>
      </c>
      <c r="P155" s="49"/>
      <c r="Q155" s="49"/>
    </row>
    <row r="156" spans="1:17">
      <c r="A156" s="45">
        <v>89</v>
      </c>
      <c r="B156" s="46">
        <v>0.46089999999999998</v>
      </c>
      <c r="C156" s="47">
        <v>0.3977</v>
      </c>
      <c r="D156" s="48">
        <f t="shared" si="21"/>
        <v>0.12746082256822117</v>
      </c>
      <c r="E156" s="48">
        <f t="shared" si="21"/>
        <v>0.11896343439700641</v>
      </c>
      <c r="F156" s="48">
        <f t="shared" si="21"/>
        <v>0.11587347506201923</v>
      </c>
      <c r="G156" s="48">
        <f t="shared" si="21"/>
        <v>0.1115282197471935</v>
      </c>
      <c r="H156" s="48">
        <f t="shared" si="21"/>
        <v>0.10496773623265271</v>
      </c>
      <c r="I156" s="48">
        <f t="shared" si="21"/>
        <v>9.9136195330838672E-2</v>
      </c>
      <c r="J156" s="48">
        <f t="shared" si="22"/>
        <v>0.16422138939111533</v>
      </c>
      <c r="K156" s="48">
        <f t="shared" si="22"/>
        <v>0.15327329676504095</v>
      </c>
      <c r="L156" s="48">
        <f t="shared" si="22"/>
        <v>0.14929217217374119</v>
      </c>
      <c r="M156" s="48">
        <f t="shared" si="22"/>
        <v>0.14369371571722589</v>
      </c>
      <c r="N156" s="48">
        <f t="shared" si="22"/>
        <v>0.13524114420444791</v>
      </c>
      <c r="O156" s="48">
        <f t="shared" si="22"/>
        <v>0.12772774730420081</v>
      </c>
      <c r="P156" s="49"/>
      <c r="Q156" s="49"/>
    </row>
    <row r="157" spans="1:17">
      <c r="A157" s="45">
        <v>90</v>
      </c>
      <c r="B157" s="46">
        <v>0.43959999999999999</v>
      </c>
      <c r="C157" s="47">
        <v>0.37419999999999998</v>
      </c>
      <c r="D157" s="48">
        <f t="shared" si="21"/>
        <v>0.13363669954889246</v>
      </c>
      <c r="E157" s="48">
        <f t="shared" si="21"/>
        <v>0.12472758624563296</v>
      </c>
      <c r="F157" s="48">
        <f t="shared" si="21"/>
        <v>0.12148790868081132</v>
      </c>
      <c r="G157" s="48">
        <f t="shared" si="21"/>
        <v>0.1169321121052809</v>
      </c>
      <c r="H157" s="48">
        <f t="shared" si="21"/>
        <v>0.11005375256967614</v>
      </c>
      <c r="I157" s="48">
        <f t="shared" si="21"/>
        <v>0.10393965520469413</v>
      </c>
      <c r="J157" s="48">
        <f t="shared" si="22"/>
        <v>0.17453459797126289</v>
      </c>
      <c r="K157" s="48">
        <f t="shared" si="22"/>
        <v>0.16289895810651203</v>
      </c>
      <c r="L157" s="48">
        <f t="shared" si="22"/>
        <v>0.1586678163375117</v>
      </c>
      <c r="M157" s="48">
        <f t="shared" si="22"/>
        <v>0.15271777322485502</v>
      </c>
      <c r="N157" s="48">
        <f t="shared" si="22"/>
        <v>0.14373437479986356</v>
      </c>
      <c r="O157" s="48">
        <f t="shared" si="22"/>
        <v>0.13574913175542669</v>
      </c>
      <c r="P157" s="49"/>
      <c r="Q157" s="49"/>
    </row>
    <row r="158" spans="1:17">
      <c r="A158" s="45">
        <v>91</v>
      </c>
      <c r="B158" s="46">
        <v>0.41770000000000002</v>
      </c>
      <c r="C158" s="47">
        <v>0.34949999999999998</v>
      </c>
      <c r="D158" s="48">
        <f t="shared" si="21"/>
        <v>0.14064326818695982</v>
      </c>
      <c r="E158" s="48">
        <f t="shared" si="21"/>
        <v>0.13126705030782918</v>
      </c>
      <c r="F158" s="48">
        <f t="shared" si="21"/>
        <v>0.12785751653359984</v>
      </c>
      <c r="G158" s="48">
        <f t="shared" si="21"/>
        <v>0.12306285966358983</v>
      </c>
      <c r="H158" s="48">
        <f t="shared" si="21"/>
        <v>0.1158238679186728</v>
      </c>
      <c r="I158" s="48">
        <f t="shared" si="21"/>
        <v>0.10938920858985764</v>
      </c>
      <c r="J158" s="48">
        <f t="shared" si="22"/>
        <v>0.18686937499526915</v>
      </c>
      <c r="K158" s="48">
        <f t="shared" si="22"/>
        <v>0.17441141666225121</v>
      </c>
      <c r="L158" s="48">
        <f t="shared" si="22"/>
        <v>0.16988124999569923</v>
      </c>
      <c r="M158" s="48">
        <f t="shared" si="22"/>
        <v>0.1635107031208605</v>
      </c>
      <c r="N158" s="48">
        <f t="shared" si="22"/>
        <v>0.15389242646669224</v>
      </c>
      <c r="O158" s="48">
        <f t="shared" si="22"/>
        <v>0.14534284721854265</v>
      </c>
      <c r="P158" s="49"/>
      <c r="Q158" s="49"/>
    </row>
    <row r="159" spans="1:17">
      <c r="A159" s="45">
        <v>92</v>
      </c>
      <c r="B159" s="46">
        <v>0.39500000000000002</v>
      </c>
      <c r="C159" s="47">
        <v>0.3236</v>
      </c>
      <c r="D159" s="48">
        <f t="shared" si="21"/>
        <v>0.148725805371375</v>
      </c>
      <c r="E159" s="48">
        <f t="shared" si="21"/>
        <v>0.13881075167995</v>
      </c>
      <c r="F159" s="48">
        <f t="shared" si="21"/>
        <v>0.1352052776103409</v>
      </c>
      <c r="G159" s="48">
        <f t="shared" si="21"/>
        <v>0.13013507969995311</v>
      </c>
      <c r="H159" s="48">
        <f t="shared" si="21"/>
        <v>0.12248007501172059</v>
      </c>
      <c r="I159" s="48">
        <f t="shared" si="21"/>
        <v>0.11567562639995832</v>
      </c>
      <c r="J159" s="48">
        <f t="shared" si="22"/>
        <v>0.20182585463796837</v>
      </c>
      <c r="K159" s="48">
        <f t="shared" si="22"/>
        <v>0.18837079766210382</v>
      </c>
      <c r="L159" s="48">
        <f t="shared" si="22"/>
        <v>0.18347804967088033</v>
      </c>
      <c r="M159" s="48">
        <f t="shared" si="22"/>
        <v>0.1765976228082223</v>
      </c>
      <c r="N159" s="48">
        <f t="shared" si="22"/>
        <v>0.16620952734891514</v>
      </c>
      <c r="O159" s="48">
        <f t="shared" si="22"/>
        <v>0.15697566471841984</v>
      </c>
      <c r="P159" s="49"/>
      <c r="Q159" s="49"/>
    </row>
    <row r="160" spans="1:17">
      <c r="A160" s="45">
        <v>93</v>
      </c>
      <c r="B160" s="46">
        <v>0.37169999999999997</v>
      </c>
      <c r="C160" s="47">
        <v>0.29649999999999999</v>
      </c>
      <c r="D160" s="48">
        <f t="shared" si="21"/>
        <v>0.15804867667929279</v>
      </c>
      <c r="E160" s="48">
        <f t="shared" si="21"/>
        <v>0.1475120982340066</v>
      </c>
      <c r="F160" s="48">
        <f t="shared" si="21"/>
        <v>0.14368061516299344</v>
      </c>
      <c r="G160" s="48">
        <f t="shared" si="21"/>
        <v>0.13829259209438116</v>
      </c>
      <c r="H160" s="48">
        <f t="shared" si="21"/>
        <v>0.13015773373588818</v>
      </c>
      <c r="I160" s="48">
        <f t="shared" si="21"/>
        <v>0.12292674852833882</v>
      </c>
      <c r="J160" s="48">
        <f t="shared" si="22"/>
        <v>0.22027266968245052</v>
      </c>
      <c r="K160" s="48">
        <f t="shared" si="22"/>
        <v>0.2055878250369538</v>
      </c>
      <c r="L160" s="48">
        <f t="shared" si="22"/>
        <v>0.20024788152950043</v>
      </c>
      <c r="M160" s="48">
        <f t="shared" si="22"/>
        <v>0.19273858597214416</v>
      </c>
      <c r="N160" s="48">
        <f t="shared" si="22"/>
        <v>0.18140102209142983</v>
      </c>
      <c r="O160" s="48">
        <f t="shared" si="22"/>
        <v>0.17132318753079481</v>
      </c>
      <c r="P160" s="49"/>
      <c r="Q160" s="49"/>
    </row>
    <row r="161" spans="1:17">
      <c r="A161" s="45">
        <v>94</v>
      </c>
      <c r="B161" s="46">
        <v>0.34760000000000002</v>
      </c>
      <c r="C161" s="47">
        <v>0.26819999999999999</v>
      </c>
      <c r="D161" s="48">
        <f t="shared" si="21"/>
        <v>0.16900659701292614</v>
      </c>
      <c r="E161" s="48">
        <f t="shared" si="21"/>
        <v>0.15773949054539771</v>
      </c>
      <c r="F161" s="48">
        <f t="shared" si="21"/>
        <v>0.15364236092084191</v>
      </c>
      <c r="G161" s="48">
        <f t="shared" si="21"/>
        <v>0.14788077238631034</v>
      </c>
      <c r="H161" s="48">
        <f t="shared" si="21"/>
        <v>0.13918190342240974</v>
      </c>
      <c r="I161" s="48">
        <f t="shared" si="21"/>
        <v>0.13144957545449809</v>
      </c>
      <c r="J161" s="48">
        <f t="shared" si="22"/>
        <v>0.24351546070412591</v>
      </c>
      <c r="K161" s="48">
        <f t="shared" si="22"/>
        <v>0.22728109665718418</v>
      </c>
      <c r="L161" s="48">
        <f t="shared" si="22"/>
        <v>0.22137769154920536</v>
      </c>
      <c r="M161" s="48">
        <f t="shared" si="22"/>
        <v>0.21307602811611015</v>
      </c>
      <c r="N161" s="48">
        <f t="shared" si="22"/>
        <v>0.20054214410928015</v>
      </c>
      <c r="O161" s="48">
        <f t="shared" si="22"/>
        <v>0.18940091388098682</v>
      </c>
      <c r="P161" s="49"/>
      <c r="Q161" s="49"/>
    </row>
    <row r="162" spans="1:17">
      <c r="A162" s="45">
        <v>95</v>
      </c>
      <c r="B162" s="46">
        <v>0.32290000000000002</v>
      </c>
      <c r="C162" s="47">
        <v>0.2387</v>
      </c>
      <c r="D162" s="48">
        <f t="shared" si="21"/>
        <v>0.18193463339019239</v>
      </c>
      <c r="E162" s="48">
        <f t="shared" si="21"/>
        <v>0.16980565783084622</v>
      </c>
      <c r="F162" s="48">
        <f t="shared" si="21"/>
        <v>0.16539512126381126</v>
      </c>
      <c r="G162" s="48">
        <f t="shared" si="21"/>
        <v>0.15919280421641832</v>
      </c>
      <c r="H162" s="48">
        <f t="shared" si="21"/>
        <v>0.14982852161545254</v>
      </c>
      <c r="I162" s="48">
        <f t="shared" si="21"/>
        <v>0.14150471485903851</v>
      </c>
      <c r="J162" s="48">
        <f t="shared" si="22"/>
        <v>0.27361058467049254</v>
      </c>
      <c r="K162" s="48">
        <f t="shared" si="22"/>
        <v>0.255369879025793</v>
      </c>
      <c r="L162" s="48">
        <f t="shared" si="22"/>
        <v>0.24873689515499317</v>
      </c>
      <c r="M162" s="48">
        <f t="shared" si="22"/>
        <v>0.23940926158668094</v>
      </c>
      <c r="N162" s="48">
        <f t="shared" si="22"/>
        <v>0.22532636384628796</v>
      </c>
      <c r="O162" s="48">
        <f t="shared" si="22"/>
        <v>0.21280823252149417</v>
      </c>
      <c r="P162" s="49"/>
      <c r="Q162" s="49"/>
    </row>
    <row r="163" spans="1:17">
      <c r="A163" s="45">
        <v>96</v>
      </c>
      <c r="B163" s="46">
        <v>0.2974</v>
      </c>
      <c r="C163" s="47">
        <v>0.20799999999999999</v>
      </c>
      <c r="D163" s="48">
        <f t="shared" si="21"/>
        <v>0.19753427411463728</v>
      </c>
      <c r="E163" s="48">
        <f t="shared" si="21"/>
        <v>0.18436532250699478</v>
      </c>
      <c r="F163" s="48">
        <f t="shared" si="21"/>
        <v>0.1795766128314884</v>
      </c>
      <c r="G163" s="48">
        <f t="shared" si="21"/>
        <v>0.17284248985030759</v>
      </c>
      <c r="H163" s="48">
        <f t="shared" si="21"/>
        <v>0.16267528456499539</v>
      </c>
      <c r="I163" s="48">
        <f t="shared" si="21"/>
        <v>0.15363776875582899</v>
      </c>
      <c r="J163" s="48">
        <f t="shared" si="22"/>
        <v>0.31399445461945469</v>
      </c>
      <c r="K163" s="48">
        <f t="shared" si="22"/>
        <v>0.29306149097815765</v>
      </c>
      <c r="L163" s="48">
        <f t="shared" si="22"/>
        <v>0.28544950419950421</v>
      </c>
      <c r="M163" s="48">
        <f t="shared" si="22"/>
        <v>0.2747451477920228</v>
      </c>
      <c r="N163" s="48">
        <f t="shared" si="22"/>
        <v>0.25858366851013914</v>
      </c>
      <c r="O163" s="48">
        <f t="shared" si="22"/>
        <v>0.24421790914846472</v>
      </c>
      <c r="P163" s="49"/>
      <c r="Q163" s="49"/>
    </row>
    <row r="164" spans="1:17">
      <c r="A164" s="45">
        <v>97</v>
      </c>
      <c r="B164" s="46">
        <v>0.27129999999999999</v>
      </c>
      <c r="C164" s="47">
        <v>0.17610000000000001</v>
      </c>
      <c r="D164" s="48">
        <f t="shared" si="21"/>
        <v>0.21653775570104361</v>
      </c>
      <c r="E164" s="48">
        <f t="shared" si="21"/>
        <v>0.20210190532097402</v>
      </c>
      <c r="F164" s="48">
        <f t="shared" si="21"/>
        <v>0.1968525051827669</v>
      </c>
      <c r="G164" s="48">
        <f t="shared" si="21"/>
        <v>0.18947053623841312</v>
      </c>
      <c r="H164" s="48">
        <f t="shared" si="21"/>
        <v>0.17832521057733003</v>
      </c>
      <c r="I164" s="48">
        <f t="shared" si="21"/>
        <v>0.16841825443414501</v>
      </c>
      <c r="J164" s="48">
        <f t="shared" si="22"/>
        <v>0.37087363180492083</v>
      </c>
      <c r="K164" s="48">
        <f t="shared" si="22"/>
        <v>0.3461487230179261</v>
      </c>
      <c r="L164" s="48">
        <f t="shared" si="22"/>
        <v>0.33715784709538255</v>
      </c>
      <c r="M164" s="48">
        <f t="shared" si="22"/>
        <v>0.32451442782930567</v>
      </c>
      <c r="N164" s="48">
        <f t="shared" si="22"/>
        <v>0.30542534383934655</v>
      </c>
      <c r="O164" s="48">
        <f t="shared" si="22"/>
        <v>0.28845726918160508</v>
      </c>
      <c r="P164" s="49"/>
      <c r="Q164" s="49"/>
    </row>
    <row r="165" spans="1:17">
      <c r="A165" s="45">
        <v>98</v>
      </c>
      <c r="B165" s="46">
        <v>0.2445</v>
      </c>
      <c r="C165" s="47">
        <v>0.14299999999999999</v>
      </c>
      <c r="D165" s="48">
        <f t="shared" si="21"/>
        <v>0.24027277350385737</v>
      </c>
      <c r="E165" s="48">
        <f t="shared" si="21"/>
        <v>0.22425458860360017</v>
      </c>
      <c r="F165" s="48">
        <f t="shared" si="21"/>
        <v>0.21842979409441576</v>
      </c>
      <c r="G165" s="48">
        <f t="shared" si="21"/>
        <v>0.21023867681587516</v>
      </c>
      <c r="H165" s="48">
        <f t="shared" si="21"/>
        <v>0.19787169582670605</v>
      </c>
      <c r="I165" s="48">
        <f t="shared" si="21"/>
        <v>0.18687882383633347</v>
      </c>
      <c r="J165" s="48">
        <f t="shared" si="22"/>
        <v>0.45671920671920679</v>
      </c>
      <c r="K165" s="48">
        <f t="shared" si="22"/>
        <v>0.426271259604593</v>
      </c>
      <c r="L165" s="48">
        <f t="shared" si="22"/>
        <v>0.4151992788356425</v>
      </c>
      <c r="M165" s="48">
        <f t="shared" si="22"/>
        <v>0.3996293058793059</v>
      </c>
      <c r="N165" s="48">
        <f t="shared" si="22"/>
        <v>0.37612169965111147</v>
      </c>
      <c r="O165" s="48">
        <f t="shared" si="22"/>
        <v>0.35522604967049415</v>
      </c>
      <c r="P165" s="49"/>
      <c r="Q165" s="49"/>
    </row>
    <row r="166" spans="1:17">
      <c r="A166" s="45">
        <v>99</v>
      </c>
      <c r="B166" s="46">
        <v>0.21690000000000001</v>
      </c>
      <c r="C166" s="47">
        <v>0.1087</v>
      </c>
      <c r="D166" s="48">
        <f t="shared" si="21"/>
        <v>0.27084690235911996</v>
      </c>
      <c r="E166" s="48">
        <f t="shared" si="21"/>
        <v>0.25279044220184527</v>
      </c>
      <c r="F166" s="48">
        <f t="shared" si="21"/>
        <v>0.24622445669010903</v>
      </c>
      <c r="G166" s="48">
        <f t="shared" si="21"/>
        <v>0.23699103956422995</v>
      </c>
      <c r="H166" s="48">
        <f t="shared" si="21"/>
        <v>0.2230503901780988</v>
      </c>
      <c r="I166" s="48">
        <f t="shared" si="21"/>
        <v>0.21065870183487106</v>
      </c>
      <c r="J166" s="48">
        <f t="shared" si="22"/>
        <v>0.60083575492959118</v>
      </c>
      <c r="K166" s="48">
        <f t="shared" si="22"/>
        <v>0.5607800379342851</v>
      </c>
      <c r="L166" s="48">
        <f t="shared" si="22"/>
        <v>0.54621432266326475</v>
      </c>
      <c r="M166" s="48">
        <f t="shared" si="22"/>
        <v>0.52573128556339221</v>
      </c>
      <c r="N166" s="48">
        <f t="shared" si="22"/>
        <v>0.49480591582436922</v>
      </c>
      <c r="O166" s="48">
        <f t="shared" si="22"/>
        <v>0.46731669827857092</v>
      </c>
      <c r="P166" s="49"/>
      <c r="Q166" s="49"/>
    </row>
    <row r="167" spans="1:17">
      <c r="A167" s="38">
        <v>100</v>
      </c>
      <c r="B167" s="50">
        <v>0.18870000000000001</v>
      </c>
      <c r="C167" s="51">
        <v>7.3200000000000001E-2</v>
      </c>
      <c r="D167" s="48">
        <f t="shared" si="21"/>
        <v>0.31132322798989465</v>
      </c>
      <c r="E167" s="48">
        <f t="shared" si="21"/>
        <v>0.29056834612390164</v>
      </c>
      <c r="F167" s="48">
        <f t="shared" si="21"/>
        <v>0.28302111635444965</v>
      </c>
      <c r="G167" s="48">
        <f t="shared" si="21"/>
        <v>0.2724078244911578</v>
      </c>
      <c r="H167" s="48">
        <f t="shared" si="21"/>
        <v>0.25638383481520738</v>
      </c>
      <c r="I167" s="48">
        <f t="shared" si="21"/>
        <v>0.24214028843658472</v>
      </c>
      <c r="J167" s="48">
        <f t="shared" si="22"/>
        <v>0.89222467979298592</v>
      </c>
      <c r="K167" s="48">
        <f t="shared" si="22"/>
        <v>0.83274303447345355</v>
      </c>
      <c r="L167" s="48">
        <f t="shared" si="22"/>
        <v>0.81111334526635082</v>
      </c>
      <c r="M167" s="48">
        <f t="shared" si="22"/>
        <v>0.78069659481886267</v>
      </c>
      <c r="N167" s="48">
        <f t="shared" si="22"/>
        <v>0.73477326571187074</v>
      </c>
      <c r="O167" s="48">
        <f t="shared" si="22"/>
        <v>0.69395252872787794</v>
      </c>
      <c r="P167" s="49"/>
      <c r="Q167" s="49"/>
    </row>
    <row r="168" spans="1:17">
      <c r="D168" s="48"/>
      <c r="E168" s="48"/>
      <c r="F168" s="48"/>
      <c r="G168" s="48"/>
      <c r="H168" s="48"/>
      <c r="I168" s="48"/>
      <c r="J168" s="49"/>
      <c r="K168" s="49"/>
      <c r="L168" s="49"/>
      <c r="M168" s="52"/>
    </row>
    <row r="169" spans="1:17">
      <c r="D169" s="48"/>
      <c r="E169" s="48"/>
      <c r="F169" s="48"/>
      <c r="G169" s="48"/>
      <c r="H169" s="48"/>
      <c r="I169" s="48"/>
      <c r="J169" s="49"/>
      <c r="K169" s="49"/>
      <c r="L169" s="49"/>
      <c r="M169" s="52"/>
    </row>
    <row r="170" spans="1:17">
      <c r="D170" s="48"/>
      <c r="E170" s="48"/>
      <c r="F170" s="48"/>
      <c r="G170" s="48"/>
      <c r="H170" s="48"/>
      <c r="I170" s="48"/>
      <c r="J170" s="49"/>
      <c r="K170" s="49"/>
      <c r="L170" s="49"/>
      <c r="M170" s="52"/>
    </row>
    <row r="171" spans="1:17">
      <c r="D171" s="48"/>
      <c r="E171" s="48"/>
      <c r="F171" s="48"/>
      <c r="G171" s="48"/>
      <c r="H171" s="48"/>
      <c r="I171" s="53"/>
      <c r="J171" s="54"/>
      <c r="K171" s="54"/>
      <c r="L171" s="54"/>
      <c r="M171" s="55"/>
    </row>
  </sheetData>
  <sheetProtection selectLockedCells="1" selectUnlockedCells="1"/>
  <sortState ref="A2:M23">
    <sortCondition ref="A2:A23"/>
    <sortCondition descending="1" ref="L2:L23"/>
  </sortState>
  <pageMargins left="0.32013888888888897" right="0.27986111111111101" top="0.55972222222222201" bottom="0.32013888888888897" header="0.3" footer="0.51180555555555596"/>
  <pageSetup scale="60" firstPageNumber="0" orientation="portrait" horizontalDpi="300" verticalDpi="300" r:id="rId1"/>
  <headerFooter alignWithMargins="0">
    <oddHeader>&amp;C&amp;16 2011 USCAA Half Marathon Championship</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268"/>
  <sheetViews>
    <sheetView workbookViewId="0">
      <pane xSplit="1" ySplit="1" topLeftCell="B2" activePane="bottomRight" state="frozen"/>
      <selection pane="topRight" activeCell="B1" sqref="B1"/>
      <selection pane="bottomLeft" activeCell="A33" sqref="A33"/>
      <selection pane="bottomRight" activeCell="B2" sqref="B2"/>
    </sheetView>
  </sheetViews>
  <sheetFormatPr defaultColWidth="9.7109375" defaultRowHeight="12.75"/>
  <cols>
    <col min="1" max="1" width="19.5703125" style="149" customWidth="1"/>
    <col min="2" max="2" width="20.28515625" style="149" customWidth="1"/>
    <col min="3" max="3" width="19.5703125" style="186" customWidth="1"/>
    <col min="4" max="4" width="13" style="156" customWidth="1"/>
    <col min="5" max="5" width="17" style="156" customWidth="1"/>
    <col min="6" max="6" width="16.28515625" style="156" customWidth="1"/>
    <col min="7" max="7" width="16.7109375" style="149" customWidth="1"/>
    <col min="8" max="8" width="9.42578125" style="149" customWidth="1"/>
    <col min="9" max="10" width="9.7109375" style="154"/>
  </cols>
  <sheetData>
    <row r="1" spans="1:10" s="93" customFormat="1" ht="12">
      <c r="A1" s="86" t="s">
        <v>76</v>
      </c>
      <c r="B1" s="86" t="s">
        <v>0</v>
      </c>
      <c r="C1" s="87" t="s">
        <v>3</v>
      </c>
      <c r="D1" s="88" t="s">
        <v>6</v>
      </c>
      <c r="E1" s="89" t="s">
        <v>77</v>
      </c>
      <c r="F1" s="90" t="s">
        <v>11</v>
      </c>
      <c r="G1" s="91" t="s">
        <v>78</v>
      </c>
      <c r="H1" s="92" t="s">
        <v>79</v>
      </c>
      <c r="I1" s="92" t="s">
        <v>4</v>
      </c>
      <c r="J1" s="92" t="s">
        <v>5</v>
      </c>
    </row>
    <row r="2" spans="1:10" s="93" customFormat="1" ht="12">
      <c r="A2" s="148" t="s">
        <v>1426</v>
      </c>
      <c r="B2" s="149" t="s">
        <v>17</v>
      </c>
      <c r="C2" s="149" t="s">
        <v>84</v>
      </c>
      <c r="D2" s="150">
        <v>0.12429398148148148</v>
      </c>
      <c r="E2" s="151">
        <v>0.10834706365740741</v>
      </c>
      <c r="F2" s="152">
        <v>80.06</v>
      </c>
      <c r="G2" s="153">
        <v>309.75</v>
      </c>
      <c r="H2" s="95" t="s">
        <v>82</v>
      </c>
      <c r="I2" s="154" t="s">
        <v>16</v>
      </c>
      <c r="J2" s="155">
        <v>53</v>
      </c>
    </row>
    <row r="3" spans="1:10" s="93" customFormat="1" ht="12">
      <c r="A3" s="148" t="s">
        <v>1449</v>
      </c>
      <c r="B3" s="149" t="s">
        <v>17</v>
      </c>
      <c r="C3" s="149" t="s">
        <v>276</v>
      </c>
      <c r="D3" s="150">
        <v>0.11268518518518518</v>
      </c>
      <c r="E3" s="151">
        <v>0.11268518518518518</v>
      </c>
      <c r="F3" s="152">
        <v>76.98</v>
      </c>
      <c r="G3" s="153"/>
      <c r="H3" s="95" t="s">
        <v>82</v>
      </c>
      <c r="I3" s="154" t="s">
        <v>16</v>
      </c>
      <c r="J3" s="155">
        <v>35</v>
      </c>
    </row>
    <row r="4" spans="1:10" s="93" customFormat="1" ht="12">
      <c r="A4" s="148" t="s">
        <v>1449</v>
      </c>
      <c r="B4" s="149" t="s">
        <v>17</v>
      </c>
      <c r="C4" s="149" t="s">
        <v>926</v>
      </c>
      <c r="D4" s="150">
        <v>0.13115740740740742</v>
      </c>
      <c r="E4" s="151">
        <v>0.11328065277777778</v>
      </c>
      <c r="F4" s="152">
        <v>76.569999999999993</v>
      </c>
      <c r="G4" s="153"/>
      <c r="H4" s="95" t="s">
        <v>82</v>
      </c>
      <c r="I4" s="154" t="s">
        <v>16</v>
      </c>
      <c r="J4" s="155">
        <v>54</v>
      </c>
    </row>
    <row r="5" spans="1:10" s="93" customFormat="1" ht="12">
      <c r="A5" s="148" t="s">
        <v>1449</v>
      </c>
      <c r="B5" s="149" t="s">
        <v>17</v>
      </c>
      <c r="C5" s="149" t="s">
        <v>89</v>
      </c>
      <c r="D5" s="150">
        <v>0.12386574074074075</v>
      </c>
      <c r="E5" s="151">
        <v>0.11393170833333334</v>
      </c>
      <c r="F5" s="152">
        <v>76.14</v>
      </c>
      <c r="G5" s="153"/>
      <c r="H5" s="95" t="s">
        <v>82</v>
      </c>
      <c r="I5" s="154" t="s">
        <v>16</v>
      </c>
      <c r="J5" s="155">
        <v>47</v>
      </c>
    </row>
    <row r="6" spans="1:10" s="93" customFormat="1" ht="12">
      <c r="A6" s="148" t="s">
        <v>1449</v>
      </c>
      <c r="B6" s="149" t="s">
        <v>17</v>
      </c>
      <c r="C6" s="149" t="s">
        <v>85</v>
      </c>
      <c r="D6" s="150">
        <v>0.12101851851851853</v>
      </c>
      <c r="E6" s="151">
        <v>0.11519752777777778</v>
      </c>
      <c r="F6" s="152">
        <v>75.3</v>
      </c>
      <c r="G6" s="153"/>
      <c r="H6" s="95" t="s">
        <v>82</v>
      </c>
      <c r="I6" s="154" t="s">
        <v>16</v>
      </c>
      <c r="J6" s="155">
        <v>43</v>
      </c>
    </row>
    <row r="7" spans="1:10" s="93" customFormat="1" ht="12">
      <c r="A7" s="148" t="s">
        <v>1449</v>
      </c>
      <c r="B7" s="149" t="s">
        <v>17</v>
      </c>
      <c r="C7" s="149" t="s">
        <v>86</v>
      </c>
      <c r="D7" s="150">
        <v>0.13456018518518517</v>
      </c>
      <c r="E7" s="151">
        <v>0.11621963194444443</v>
      </c>
      <c r="F7" s="152">
        <v>74.64</v>
      </c>
      <c r="G7" s="153"/>
      <c r="H7" s="95" t="s">
        <v>82</v>
      </c>
      <c r="I7" s="154" t="s">
        <v>16</v>
      </c>
      <c r="J7" s="155">
        <v>54</v>
      </c>
    </row>
    <row r="8" spans="1:10" s="93" customFormat="1" ht="12">
      <c r="A8" s="148" t="s">
        <v>1449</v>
      </c>
      <c r="B8" s="149" t="s">
        <v>17</v>
      </c>
      <c r="C8" s="149" t="s">
        <v>88</v>
      </c>
      <c r="D8" s="150">
        <v>0.12746527777777777</v>
      </c>
      <c r="E8" s="151">
        <v>0.11622284027777778</v>
      </c>
      <c r="F8" s="152">
        <v>74.63</v>
      </c>
      <c r="G8" s="153"/>
      <c r="H8" s="95" t="s">
        <v>82</v>
      </c>
      <c r="I8" s="154" t="s">
        <v>16</v>
      </c>
      <c r="J8" s="155">
        <v>48</v>
      </c>
    </row>
    <row r="9" spans="1:10" s="93" customFormat="1" ht="12">
      <c r="A9" s="148" t="s">
        <v>1449</v>
      </c>
      <c r="B9" s="149" t="s">
        <v>17</v>
      </c>
      <c r="C9" s="149" t="s">
        <v>93</v>
      </c>
      <c r="D9" s="150">
        <v>0.12103009259259261</v>
      </c>
      <c r="E9" s="151">
        <v>0.11714502662037038</v>
      </c>
      <c r="F9" s="152">
        <v>74.05</v>
      </c>
      <c r="G9" s="153"/>
      <c r="H9" s="95" t="s">
        <v>82</v>
      </c>
      <c r="I9" s="154" t="s">
        <v>16</v>
      </c>
      <c r="J9" s="155">
        <v>41</v>
      </c>
    </row>
    <row r="10" spans="1:10" s="93" customFormat="1" ht="12">
      <c r="A10" s="148" t="s">
        <v>1449</v>
      </c>
      <c r="B10" s="149" t="s">
        <v>17</v>
      </c>
      <c r="C10" s="149" t="s">
        <v>182</v>
      </c>
      <c r="D10" s="150">
        <v>0.13857638888888887</v>
      </c>
      <c r="E10" s="151">
        <v>0.12301426041666666</v>
      </c>
      <c r="F10" s="152">
        <v>70.510000000000005</v>
      </c>
      <c r="G10" s="153"/>
      <c r="H10" s="95" t="s">
        <v>82</v>
      </c>
      <c r="I10" s="154" t="s">
        <v>16</v>
      </c>
      <c r="J10" s="155">
        <v>51</v>
      </c>
    </row>
    <row r="11" spans="1:10" s="93" customFormat="1" ht="12">
      <c r="A11" s="148" t="s">
        <v>1449</v>
      </c>
      <c r="B11" s="149" t="s">
        <v>17</v>
      </c>
      <c r="C11" s="149" t="s">
        <v>95</v>
      </c>
      <c r="D11" s="150">
        <v>0.1378125</v>
      </c>
      <c r="E11" s="151">
        <v>0.12343865625000001</v>
      </c>
      <c r="F11" s="152">
        <v>70.27</v>
      </c>
      <c r="G11" s="153"/>
      <c r="H11" s="95" t="s">
        <v>82</v>
      </c>
      <c r="I11" s="154" t="s">
        <v>16</v>
      </c>
      <c r="J11" s="155">
        <v>50</v>
      </c>
    </row>
    <row r="12" spans="1:10" s="93" customFormat="1" ht="12">
      <c r="A12" s="148" t="s">
        <v>1449</v>
      </c>
      <c r="B12" s="149" t="s">
        <v>17</v>
      </c>
      <c r="C12" s="149" t="s">
        <v>1427</v>
      </c>
      <c r="D12" s="150">
        <v>0.13837962962962963</v>
      </c>
      <c r="E12" s="151">
        <v>0.12506750925925927</v>
      </c>
      <c r="F12" s="152">
        <v>69.36</v>
      </c>
      <c r="G12" s="153"/>
      <c r="H12" s="95" t="s">
        <v>82</v>
      </c>
      <c r="I12" s="154" t="s">
        <v>16</v>
      </c>
      <c r="J12" s="155">
        <v>49</v>
      </c>
    </row>
    <row r="13" spans="1:10" s="93" customFormat="1" ht="12">
      <c r="A13" s="148" t="s">
        <v>1449</v>
      </c>
      <c r="B13" s="149" t="s">
        <v>17</v>
      </c>
      <c r="C13" s="149" t="s">
        <v>100</v>
      </c>
      <c r="D13" s="150">
        <v>0.14420138888888889</v>
      </c>
      <c r="E13" s="151">
        <v>0.13148282638888889</v>
      </c>
      <c r="F13" s="152">
        <v>65.97</v>
      </c>
      <c r="G13" s="153"/>
      <c r="H13" s="95" t="s">
        <v>82</v>
      </c>
      <c r="I13" s="154" t="s">
        <v>16</v>
      </c>
      <c r="J13" s="155">
        <v>48</v>
      </c>
    </row>
    <row r="14" spans="1:10" s="93" customFormat="1" ht="12">
      <c r="A14" s="148" t="s">
        <v>1449</v>
      </c>
      <c r="B14" s="149" t="s">
        <v>17</v>
      </c>
      <c r="C14" s="149" t="s">
        <v>928</v>
      </c>
      <c r="D14" s="150">
        <v>0.13196759259259258</v>
      </c>
      <c r="E14" s="151">
        <v>0.13196759259259258</v>
      </c>
      <c r="F14" s="152">
        <v>65.73</v>
      </c>
      <c r="G14" s="153"/>
      <c r="H14" s="95" t="s">
        <v>82</v>
      </c>
      <c r="I14" s="154" t="s">
        <v>16</v>
      </c>
      <c r="J14" s="155">
        <v>25</v>
      </c>
    </row>
    <row r="15" spans="1:10" s="93" customFormat="1" ht="12">
      <c r="A15" s="148" t="s">
        <v>1449</v>
      </c>
      <c r="B15" s="149" t="s">
        <v>17</v>
      </c>
      <c r="C15" s="149" t="s">
        <v>924</v>
      </c>
      <c r="D15" s="150">
        <v>0.13635416666666667</v>
      </c>
      <c r="E15" s="151">
        <v>0.13635416666666667</v>
      </c>
      <c r="F15" s="152">
        <v>63.61</v>
      </c>
      <c r="G15" s="153"/>
      <c r="H15" s="95" t="s">
        <v>82</v>
      </c>
      <c r="I15" s="154" t="s">
        <v>16</v>
      </c>
      <c r="J15" s="155">
        <v>25</v>
      </c>
    </row>
    <row r="16" spans="1:10" s="93" customFormat="1" ht="12">
      <c r="A16" s="148" t="s">
        <v>1449</v>
      </c>
      <c r="B16" s="149" t="s">
        <v>17</v>
      </c>
      <c r="C16" s="149" t="s">
        <v>1428</v>
      </c>
      <c r="D16" s="150">
        <v>0.15090277777777777</v>
      </c>
      <c r="E16" s="151">
        <v>0.13638593055555556</v>
      </c>
      <c r="F16" s="152">
        <v>63.6</v>
      </c>
      <c r="G16" s="153"/>
      <c r="H16" s="95" t="s">
        <v>82</v>
      </c>
      <c r="I16" s="154" t="s">
        <v>16</v>
      </c>
      <c r="J16" s="155">
        <v>49</v>
      </c>
    </row>
    <row r="17" spans="1:10" s="93" customFormat="1" ht="12">
      <c r="A17" s="148" t="s">
        <v>1449</v>
      </c>
      <c r="B17" s="149" t="s">
        <v>21</v>
      </c>
      <c r="C17" s="149" t="s">
        <v>1429</v>
      </c>
      <c r="D17" s="150">
        <v>0.1245949074074074</v>
      </c>
      <c r="E17" s="151">
        <v>0.11360563657407408</v>
      </c>
      <c r="F17" s="152">
        <v>76.349999999999994</v>
      </c>
      <c r="G17" s="153">
        <v>290.89</v>
      </c>
      <c r="H17" s="95" t="s">
        <v>102</v>
      </c>
      <c r="I17" s="154" t="s">
        <v>16</v>
      </c>
      <c r="J17" s="155">
        <v>48</v>
      </c>
    </row>
    <row r="18" spans="1:10" s="93" customFormat="1" ht="12">
      <c r="A18" s="148" t="s">
        <v>1449</v>
      </c>
      <c r="B18" s="149" t="s">
        <v>21</v>
      </c>
      <c r="C18" s="149" t="s">
        <v>159</v>
      </c>
      <c r="D18" s="150">
        <v>0.16534722222222223</v>
      </c>
      <c r="E18" s="151">
        <v>0.1202405</v>
      </c>
      <c r="F18" s="152">
        <v>72.14</v>
      </c>
      <c r="G18" s="153"/>
      <c r="H18" s="95" t="s">
        <v>102</v>
      </c>
      <c r="I18" s="154" t="s">
        <v>16</v>
      </c>
      <c r="J18" s="155">
        <v>71</v>
      </c>
    </row>
    <row r="19" spans="1:10" s="93" customFormat="1" ht="12">
      <c r="A19" s="148" t="s">
        <v>1449</v>
      </c>
      <c r="B19" s="149" t="s">
        <v>21</v>
      </c>
      <c r="C19" s="149" t="s">
        <v>1430</v>
      </c>
      <c r="D19" s="150">
        <v>0.16609953703703703</v>
      </c>
      <c r="E19" s="151">
        <v>0.12078758333333332</v>
      </c>
      <c r="F19" s="152">
        <v>71.81</v>
      </c>
      <c r="G19" s="153"/>
      <c r="H19" s="95" t="s">
        <v>102</v>
      </c>
      <c r="I19" s="154" t="s">
        <v>16</v>
      </c>
      <c r="J19" s="155">
        <v>71</v>
      </c>
    </row>
    <row r="20" spans="1:10" s="93" customFormat="1" ht="12">
      <c r="A20" s="148" t="s">
        <v>1449</v>
      </c>
      <c r="B20" s="149" t="s">
        <v>21</v>
      </c>
      <c r="C20" s="149" t="s">
        <v>158</v>
      </c>
      <c r="D20" s="150">
        <v>0.14775462962962962</v>
      </c>
      <c r="E20" s="151">
        <v>0.12287275</v>
      </c>
      <c r="F20" s="152">
        <v>70.59</v>
      </c>
      <c r="G20" s="153"/>
      <c r="H20" s="95" t="s">
        <v>102</v>
      </c>
      <c r="I20" s="154" t="s">
        <v>16</v>
      </c>
      <c r="J20" s="155">
        <v>58</v>
      </c>
    </row>
    <row r="21" spans="1:10" s="93" customFormat="1" ht="12">
      <c r="A21" s="148" t="s">
        <v>1449</v>
      </c>
      <c r="B21" s="149" t="s">
        <v>21</v>
      </c>
      <c r="C21" s="149" t="s">
        <v>346</v>
      </c>
      <c r="D21" s="150">
        <v>0.18148148148148147</v>
      </c>
      <c r="E21" s="151">
        <v>0.14291666666666666</v>
      </c>
      <c r="F21" s="152">
        <v>65.8</v>
      </c>
      <c r="G21" s="153"/>
      <c r="H21" s="95" t="s">
        <v>102</v>
      </c>
      <c r="I21" s="154" t="s">
        <v>15</v>
      </c>
      <c r="J21" s="155">
        <v>55</v>
      </c>
    </row>
    <row r="22" spans="1:10" s="93" customFormat="1" ht="12">
      <c r="A22" s="148" t="s">
        <v>1449</v>
      </c>
      <c r="B22" s="149" t="s">
        <v>21</v>
      </c>
      <c r="C22" s="149" t="s">
        <v>1431</v>
      </c>
      <c r="D22" s="150">
        <v>0.21834490740740742</v>
      </c>
      <c r="E22" s="151">
        <v>0.15766685763888888</v>
      </c>
      <c r="F22" s="152">
        <v>59.64</v>
      </c>
      <c r="G22" s="153"/>
      <c r="H22" s="95" t="s">
        <v>102</v>
      </c>
      <c r="I22" s="154" t="s">
        <v>15</v>
      </c>
      <c r="J22" s="155">
        <v>61</v>
      </c>
    </row>
    <row r="23" spans="1:10" s="93" customFormat="1" ht="12">
      <c r="A23" s="148" t="s">
        <v>1449</v>
      </c>
      <c r="B23" s="149" t="s">
        <v>18</v>
      </c>
      <c r="C23" s="149" t="s">
        <v>110</v>
      </c>
      <c r="D23" s="150">
        <v>0.12646990740740741</v>
      </c>
      <c r="E23" s="151">
        <v>0.12444638888888888</v>
      </c>
      <c r="F23" s="152">
        <v>69.7</v>
      </c>
      <c r="G23" s="153">
        <v>278.51</v>
      </c>
      <c r="H23" s="95" t="s">
        <v>82</v>
      </c>
      <c r="I23" s="154" t="s">
        <v>16</v>
      </c>
      <c r="J23" s="155">
        <v>39</v>
      </c>
    </row>
    <row r="24" spans="1:10" s="93" customFormat="1" ht="12">
      <c r="A24" s="148" t="s">
        <v>1449</v>
      </c>
      <c r="B24" s="157" t="s">
        <v>18</v>
      </c>
      <c r="C24" s="149" t="s">
        <v>106</v>
      </c>
      <c r="D24" s="150">
        <v>0.12495370370370369</v>
      </c>
      <c r="E24" s="151">
        <v>0.12445388888888888</v>
      </c>
      <c r="F24" s="152">
        <v>69.7</v>
      </c>
      <c r="G24" s="153"/>
      <c r="H24" s="95" t="s">
        <v>82</v>
      </c>
      <c r="I24" s="154" t="s">
        <v>16</v>
      </c>
      <c r="J24" s="155">
        <v>37</v>
      </c>
    </row>
    <row r="25" spans="1:10" s="93" customFormat="1" ht="12">
      <c r="A25" s="148" t="s">
        <v>1449</v>
      </c>
      <c r="B25" s="149" t="s">
        <v>18</v>
      </c>
      <c r="C25" s="149" t="s">
        <v>112</v>
      </c>
      <c r="D25" s="150">
        <v>0.12881944444444446</v>
      </c>
      <c r="E25" s="151">
        <v>0.12468434027777779</v>
      </c>
      <c r="F25" s="152">
        <v>69.569999999999993</v>
      </c>
      <c r="G25" s="153"/>
      <c r="H25" s="95" t="s">
        <v>82</v>
      </c>
      <c r="I25" s="154" t="s">
        <v>16</v>
      </c>
      <c r="J25" s="155">
        <v>41</v>
      </c>
    </row>
    <row r="26" spans="1:10" s="93" customFormat="1" ht="12">
      <c r="A26" s="148" t="s">
        <v>1449</v>
      </c>
      <c r="B26" s="157" t="s">
        <v>18</v>
      </c>
      <c r="C26" s="149" t="s">
        <v>104</v>
      </c>
      <c r="D26" s="150">
        <v>0.17412037037037034</v>
      </c>
      <c r="E26" s="151">
        <v>0.13522187962962959</v>
      </c>
      <c r="F26" s="152">
        <v>69.540000000000006</v>
      </c>
      <c r="G26" s="153"/>
      <c r="H26" s="95" t="s">
        <v>82</v>
      </c>
      <c r="I26" s="154" t="s">
        <v>15</v>
      </c>
      <c r="J26" s="155">
        <v>56</v>
      </c>
    </row>
    <row r="27" spans="1:10" s="93" customFormat="1" ht="12">
      <c r="A27" s="148" t="s">
        <v>1449</v>
      </c>
      <c r="B27" s="149" t="s">
        <v>18</v>
      </c>
      <c r="C27" s="149" t="s">
        <v>111</v>
      </c>
      <c r="D27" s="150">
        <v>0.12704861111111113</v>
      </c>
      <c r="E27" s="151">
        <v>0.12704861111111113</v>
      </c>
      <c r="F27" s="152">
        <v>68.27</v>
      </c>
      <c r="G27" s="153"/>
      <c r="H27" s="95" t="s">
        <v>82</v>
      </c>
      <c r="I27" s="154" t="s">
        <v>16</v>
      </c>
      <c r="J27" s="155">
        <v>35</v>
      </c>
    </row>
    <row r="28" spans="1:10" s="93" customFormat="1" ht="12">
      <c r="A28" s="148" t="s">
        <v>1449</v>
      </c>
      <c r="B28" s="157" t="s">
        <v>18</v>
      </c>
      <c r="C28" s="149" t="s">
        <v>125</v>
      </c>
      <c r="D28" s="150">
        <v>0.19218749999999998</v>
      </c>
      <c r="E28" s="151">
        <v>0.18565312499999997</v>
      </c>
      <c r="F28" s="152">
        <v>50.65</v>
      </c>
      <c r="G28" s="153"/>
      <c r="H28" s="95" t="s">
        <v>82</v>
      </c>
      <c r="I28" s="154" t="s">
        <v>15</v>
      </c>
      <c r="J28" s="155">
        <v>38</v>
      </c>
    </row>
    <row r="29" spans="1:10" s="93" customFormat="1" ht="12">
      <c r="A29" s="148" t="s">
        <v>1449</v>
      </c>
      <c r="B29" s="149" t="s">
        <v>13</v>
      </c>
      <c r="C29" s="149" t="s">
        <v>130</v>
      </c>
      <c r="D29" s="150">
        <v>0.11231481481481481</v>
      </c>
      <c r="E29" s="151">
        <v>0.11231481481481481</v>
      </c>
      <c r="F29" s="152">
        <v>77.23</v>
      </c>
      <c r="G29" s="153">
        <v>265.76</v>
      </c>
      <c r="H29" s="95" t="s">
        <v>82</v>
      </c>
      <c r="I29" s="154" t="s">
        <v>16</v>
      </c>
      <c r="J29" s="155">
        <v>33</v>
      </c>
    </row>
    <row r="30" spans="1:10" s="93" customFormat="1" ht="12">
      <c r="A30" s="148" t="s">
        <v>1449</v>
      </c>
      <c r="B30" s="156" t="s">
        <v>13</v>
      </c>
      <c r="C30" s="149" t="s">
        <v>137</v>
      </c>
      <c r="D30" s="150">
        <v>0.13792824074074075</v>
      </c>
      <c r="E30" s="151">
        <v>0.12907324768518519</v>
      </c>
      <c r="F30" s="152">
        <v>67.2</v>
      </c>
      <c r="G30" s="153"/>
      <c r="H30" s="95" t="s">
        <v>82</v>
      </c>
      <c r="I30" s="154" t="s">
        <v>16</v>
      </c>
      <c r="J30" s="155">
        <v>45</v>
      </c>
    </row>
    <row r="31" spans="1:10" s="93" customFormat="1" ht="12">
      <c r="A31" s="148" t="s">
        <v>1449</v>
      </c>
      <c r="B31" s="149" t="s">
        <v>13</v>
      </c>
      <c r="C31" s="149" t="s">
        <v>129</v>
      </c>
      <c r="D31" s="150">
        <v>0.15677083333333333</v>
      </c>
      <c r="E31" s="151">
        <v>0.14294364583333333</v>
      </c>
      <c r="F31" s="152">
        <v>60.68</v>
      </c>
      <c r="G31" s="153"/>
      <c r="H31" s="95" t="s">
        <v>82</v>
      </c>
      <c r="I31" s="154" t="s">
        <v>16</v>
      </c>
      <c r="J31" s="155">
        <v>48</v>
      </c>
    </row>
    <row r="32" spans="1:10" s="93" customFormat="1" ht="12">
      <c r="A32" s="148" t="s">
        <v>1449</v>
      </c>
      <c r="B32" s="149" t="s">
        <v>13</v>
      </c>
      <c r="C32" s="149" t="s">
        <v>1432</v>
      </c>
      <c r="D32" s="150">
        <v>0.16332175925925926</v>
      </c>
      <c r="E32" s="151">
        <v>0.15504134606481482</v>
      </c>
      <c r="F32" s="152">
        <v>60.65</v>
      </c>
      <c r="G32" s="153"/>
      <c r="H32" s="95" t="s">
        <v>82</v>
      </c>
      <c r="I32" s="154" t="s">
        <v>15</v>
      </c>
      <c r="J32" s="155">
        <v>40</v>
      </c>
    </row>
    <row r="33" spans="1:10" s="93" customFormat="1" ht="12">
      <c r="A33" s="148" t="s">
        <v>1449</v>
      </c>
      <c r="B33" s="149" t="s">
        <v>13</v>
      </c>
      <c r="C33" s="149" t="s">
        <v>138</v>
      </c>
      <c r="D33" s="150">
        <v>0.14432870370370371</v>
      </c>
      <c r="E33" s="151">
        <v>0.14432870370370371</v>
      </c>
      <c r="F33" s="152">
        <v>60.1</v>
      </c>
      <c r="G33" s="153"/>
      <c r="H33" s="95" t="s">
        <v>82</v>
      </c>
      <c r="I33" s="154" t="s">
        <v>16</v>
      </c>
      <c r="J33" s="155">
        <v>32</v>
      </c>
    </row>
    <row r="34" spans="1:10" s="93" customFormat="1" ht="12">
      <c r="A34" s="148" t="s">
        <v>1449</v>
      </c>
      <c r="B34" s="149" t="s">
        <v>13</v>
      </c>
      <c r="C34" s="149" t="s">
        <v>141</v>
      </c>
      <c r="D34" s="150">
        <v>0.1615625</v>
      </c>
      <c r="E34" s="151">
        <v>0.15637634375000001</v>
      </c>
      <c r="F34" s="152">
        <v>55.47</v>
      </c>
      <c r="G34" s="153"/>
      <c r="H34" s="95" t="s">
        <v>82</v>
      </c>
      <c r="I34" s="154" t="s">
        <v>16</v>
      </c>
      <c r="J34" s="155">
        <v>41</v>
      </c>
    </row>
    <row r="35" spans="1:10" s="93" customFormat="1" ht="12">
      <c r="A35" s="148" t="s">
        <v>1449</v>
      </c>
      <c r="B35" s="149" t="s">
        <v>13</v>
      </c>
      <c r="C35" s="149" t="s">
        <v>135</v>
      </c>
      <c r="D35" s="150">
        <v>0.1834837962962963</v>
      </c>
      <c r="E35" s="151">
        <v>0.1658326550925926</v>
      </c>
      <c r="F35" s="152">
        <v>52.31</v>
      </c>
      <c r="G35" s="153"/>
      <c r="H35" s="95" t="s">
        <v>82</v>
      </c>
      <c r="I35" s="154" t="s">
        <v>16</v>
      </c>
      <c r="J35" s="155">
        <v>49</v>
      </c>
    </row>
    <row r="36" spans="1:10" s="93" customFormat="1" ht="12">
      <c r="A36" s="148" t="s">
        <v>1449</v>
      </c>
      <c r="B36" s="149" t="s">
        <v>19</v>
      </c>
      <c r="C36" s="149" t="s">
        <v>150</v>
      </c>
      <c r="D36" s="150">
        <v>0.12388888888888888</v>
      </c>
      <c r="E36" s="151">
        <v>0.11096727777777778</v>
      </c>
      <c r="F36" s="152">
        <v>78.17</v>
      </c>
      <c r="G36" s="153">
        <v>203.01000000000002</v>
      </c>
      <c r="H36" s="95" t="s">
        <v>82</v>
      </c>
      <c r="I36" s="154" t="s">
        <v>16</v>
      </c>
      <c r="J36" s="155">
        <v>50</v>
      </c>
    </row>
    <row r="37" spans="1:10" s="93" customFormat="1" ht="12">
      <c r="A37" s="148" t="s">
        <v>1449</v>
      </c>
      <c r="B37" s="149" t="s">
        <v>19</v>
      </c>
      <c r="C37" s="149" t="s">
        <v>187</v>
      </c>
      <c r="D37" s="150">
        <v>0.15729166666666666</v>
      </c>
      <c r="E37" s="151">
        <v>0.1130140625</v>
      </c>
      <c r="F37" s="152">
        <v>76.75</v>
      </c>
      <c r="G37" s="153"/>
      <c r="H37" s="95" t="s">
        <v>82</v>
      </c>
      <c r="I37" s="154" t="s">
        <v>16</v>
      </c>
      <c r="J37" s="155">
        <v>72</v>
      </c>
    </row>
    <row r="38" spans="1:10" s="93" customFormat="1" ht="12">
      <c r="A38" s="148" t="s">
        <v>1449</v>
      </c>
      <c r="B38" s="149" t="s">
        <v>19</v>
      </c>
      <c r="C38" s="149" t="s">
        <v>965</v>
      </c>
      <c r="D38" s="150">
        <v>0.23840277777777777</v>
      </c>
      <c r="E38" s="151">
        <v>0.19553795833333334</v>
      </c>
      <c r="F38" s="152">
        <v>48.09</v>
      </c>
      <c r="G38" s="153"/>
      <c r="H38" s="95" t="s">
        <v>82</v>
      </c>
      <c r="I38" s="154" t="s">
        <v>15</v>
      </c>
      <c r="J38" s="154">
        <v>52</v>
      </c>
    </row>
    <row r="39" spans="1:10" s="93" customFormat="1" ht="12">
      <c r="A39" s="148" t="s">
        <v>1449</v>
      </c>
      <c r="B39" s="149" t="s">
        <v>982</v>
      </c>
      <c r="C39" s="149" t="s">
        <v>1433</v>
      </c>
      <c r="D39" s="150">
        <v>0.17163194444444443</v>
      </c>
      <c r="E39" s="151">
        <v>0.17163194444444443</v>
      </c>
      <c r="F39" s="152">
        <v>50.54</v>
      </c>
      <c r="G39" s="158">
        <v>95.28</v>
      </c>
      <c r="H39" s="95" t="s">
        <v>102</v>
      </c>
      <c r="I39" s="154" t="s">
        <v>16</v>
      </c>
      <c r="J39" s="155">
        <v>27</v>
      </c>
    </row>
    <row r="40" spans="1:10" s="93" customFormat="1" ht="12">
      <c r="A40" s="148" t="s">
        <v>1449</v>
      </c>
      <c r="B40" s="149" t="s">
        <v>982</v>
      </c>
      <c r="C40" s="149" t="s">
        <v>1434</v>
      </c>
      <c r="D40" s="150">
        <v>0.21263888888888891</v>
      </c>
      <c r="E40" s="151">
        <v>0.19388413888888892</v>
      </c>
      <c r="F40" s="152">
        <v>44.74</v>
      </c>
      <c r="G40" s="153"/>
      <c r="H40" s="95" t="s">
        <v>102</v>
      </c>
      <c r="I40" s="154" t="s">
        <v>16</v>
      </c>
      <c r="J40" s="155">
        <v>48</v>
      </c>
    </row>
    <row r="41" spans="1:10" s="93" customFormat="1" ht="12">
      <c r="A41" s="86"/>
      <c r="B41" s="86"/>
      <c r="C41" s="87"/>
      <c r="D41" s="88"/>
      <c r="E41" s="89"/>
      <c r="F41" s="90"/>
      <c r="G41" s="91"/>
      <c r="H41" s="92"/>
      <c r="I41" s="92"/>
      <c r="J41" s="92"/>
    </row>
    <row r="42" spans="1:10" s="93" customFormat="1" ht="12">
      <c r="A42" s="148" t="s">
        <v>1448</v>
      </c>
      <c r="B42" s="149" t="s">
        <v>19</v>
      </c>
      <c r="C42" s="149" t="s">
        <v>186</v>
      </c>
      <c r="D42" s="150">
        <v>6.2233796296296294E-2</v>
      </c>
      <c r="E42" s="151">
        <v>4.5642266203703707E-2</v>
      </c>
      <c r="F42" s="152">
        <v>90.09</v>
      </c>
      <c r="G42" s="153">
        <v>171.75</v>
      </c>
      <c r="H42" s="95" t="s">
        <v>82</v>
      </c>
      <c r="I42" s="154" t="s">
        <v>16</v>
      </c>
      <c r="J42" s="154">
        <v>70</v>
      </c>
    </row>
    <row r="43" spans="1:10" s="93" customFormat="1" ht="12">
      <c r="A43" s="148" t="s">
        <v>1450</v>
      </c>
      <c r="B43" s="149" t="s">
        <v>19</v>
      </c>
      <c r="C43" s="149" t="s">
        <v>149</v>
      </c>
      <c r="D43" s="150">
        <v>6.283564814814814E-2</v>
      </c>
      <c r="E43" s="151">
        <v>5.0356488425925917E-2</v>
      </c>
      <c r="F43" s="152">
        <v>81.66</v>
      </c>
      <c r="G43" s="153"/>
      <c r="H43" s="95" t="s">
        <v>82</v>
      </c>
      <c r="I43" s="154" t="s">
        <v>16</v>
      </c>
      <c r="J43" s="154">
        <v>61</v>
      </c>
    </row>
    <row r="44" spans="1:10" s="93" customFormat="1" ht="12">
      <c r="A44" s="148" t="s">
        <v>1450</v>
      </c>
      <c r="B44" s="149" t="s">
        <v>19</v>
      </c>
      <c r="C44" s="149" t="s">
        <v>937</v>
      </c>
      <c r="D44" s="150">
        <v>6.3125000000000001E-2</v>
      </c>
      <c r="E44" s="151">
        <v>6.012025E-2</v>
      </c>
      <c r="F44" s="152">
        <v>68.400000000000006</v>
      </c>
      <c r="G44" s="149"/>
      <c r="H44" s="95" t="s">
        <v>82</v>
      </c>
      <c r="I44" s="154" t="s">
        <v>16</v>
      </c>
      <c r="J44" s="154">
        <v>41</v>
      </c>
    </row>
    <row r="45" spans="1:10" s="93" customFormat="1" ht="12">
      <c r="A45" s="148" t="s">
        <v>1450</v>
      </c>
      <c r="B45" s="149" t="s">
        <v>17</v>
      </c>
      <c r="C45" s="149" t="s">
        <v>1435</v>
      </c>
      <c r="D45" s="150">
        <v>4.9062500000000002E-2</v>
      </c>
      <c r="E45" s="151">
        <v>4.9062500000000002E-2</v>
      </c>
      <c r="F45" s="152">
        <v>83.81</v>
      </c>
      <c r="G45" s="153">
        <v>166.57999999999998</v>
      </c>
      <c r="H45" s="95" t="s">
        <v>82</v>
      </c>
      <c r="I45" s="154" t="s">
        <v>16</v>
      </c>
      <c r="J45" s="154">
        <v>23</v>
      </c>
    </row>
    <row r="46" spans="1:10" s="93" customFormat="1" ht="12">
      <c r="A46" s="148" t="s">
        <v>1450</v>
      </c>
      <c r="B46" s="149" t="s">
        <v>17</v>
      </c>
      <c r="C46" s="149" t="s">
        <v>367</v>
      </c>
      <c r="D46" s="150">
        <v>5.8159722222222217E-2</v>
      </c>
      <c r="E46" s="151">
        <v>4.9680034722222217E-2</v>
      </c>
      <c r="F46" s="152">
        <v>82.77</v>
      </c>
      <c r="G46" s="149"/>
      <c r="H46" s="95" t="s">
        <v>82</v>
      </c>
      <c r="I46" s="154" t="s">
        <v>16</v>
      </c>
      <c r="J46" s="154">
        <v>54</v>
      </c>
    </row>
    <row r="47" spans="1:10" s="93" customFormat="1" ht="12">
      <c r="A47" s="148" t="s">
        <v>1450</v>
      </c>
      <c r="B47" s="149" t="s">
        <v>17</v>
      </c>
      <c r="C47" s="149" t="s">
        <v>363</v>
      </c>
      <c r="D47" s="150">
        <v>5.0416666666666665E-2</v>
      </c>
      <c r="E47" s="151">
        <v>5.0038541666666665E-2</v>
      </c>
      <c r="F47" s="152">
        <v>82.18</v>
      </c>
      <c r="G47" s="159"/>
      <c r="H47" s="95" t="s">
        <v>82</v>
      </c>
      <c r="I47" s="154" t="s">
        <v>16</v>
      </c>
      <c r="J47" s="154">
        <v>35</v>
      </c>
    </row>
    <row r="48" spans="1:10" s="93" customFormat="1" ht="12">
      <c r="A48" s="148" t="s">
        <v>1450</v>
      </c>
      <c r="B48" s="149" t="s">
        <v>17</v>
      </c>
      <c r="C48" s="149" t="s">
        <v>284</v>
      </c>
      <c r="D48" s="150">
        <v>5.3946759259259257E-2</v>
      </c>
      <c r="E48" s="151">
        <v>5.0968898148148145E-2</v>
      </c>
      <c r="F48" s="152">
        <v>80.680000000000007</v>
      </c>
      <c r="G48" s="159"/>
      <c r="H48" s="95" t="s">
        <v>82</v>
      </c>
      <c r="I48" s="154" t="s">
        <v>16</v>
      </c>
      <c r="J48" s="154">
        <v>42</v>
      </c>
    </row>
    <row r="49" spans="1:10" s="93" customFormat="1" ht="12">
      <c r="A49" s="148" t="s">
        <v>1450</v>
      </c>
      <c r="B49" s="149" t="s">
        <v>17</v>
      </c>
      <c r="C49" s="149" t="s">
        <v>1436</v>
      </c>
      <c r="D49" s="160">
        <v>5.9872685185185182E-2</v>
      </c>
      <c r="E49" s="151">
        <v>5.4310512731481478E-2</v>
      </c>
      <c r="F49" s="152">
        <v>75.709999999999994</v>
      </c>
      <c r="G49" s="149"/>
      <c r="H49" s="95" t="s">
        <v>82</v>
      </c>
      <c r="I49" s="154" t="s">
        <v>16</v>
      </c>
      <c r="J49" s="155">
        <v>47</v>
      </c>
    </row>
    <row r="50" spans="1:10" s="93" customFormat="1" ht="12">
      <c r="A50" s="148" t="s">
        <v>1450</v>
      </c>
      <c r="B50" s="149" t="s">
        <v>17</v>
      </c>
      <c r="C50" s="149" t="s">
        <v>1437</v>
      </c>
      <c r="D50" s="150">
        <v>6.4537037037037046E-2</v>
      </c>
      <c r="E50" s="151">
        <v>6.1639324074074076E-2</v>
      </c>
      <c r="F50" s="152">
        <v>74.16</v>
      </c>
      <c r="G50" s="159"/>
      <c r="H50" s="95" t="s">
        <v>82</v>
      </c>
      <c r="I50" s="154" t="s">
        <v>15</v>
      </c>
      <c r="J50" s="154">
        <v>42</v>
      </c>
    </row>
    <row r="51" spans="1:10" s="93" customFormat="1" ht="12">
      <c r="A51" s="148" t="s">
        <v>1450</v>
      </c>
      <c r="B51" s="149" t="s">
        <v>17</v>
      </c>
      <c r="C51" s="149" t="s">
        <v>1438</v>
      </c>
      <c r="D51" s="150">
        <v>6.4826388888888892E-2</v>
      </c>
      <c r="E51" s="151">
        <v>6.475507986111112E-2</v>
      </c>
      <c r="F51" s="152">
        <v>70.599999999999994</v>
      </c>
      <c r="G51" s="149"/>
      <c r="H51" s="95" t="s">
        <v>82</v>
      </c>
      <c r="I51" s="154" t="s">
        <v>15</v>
      </c>
      <c r="J51" s="154">
        <v>31</v>
      </c>
    </row>
    <row r="52" spans="1:10" s="93" customFormat="1" ht="12">
      <c r="A52" s="148" t="s">
        <v>1450</v>
      </c>
      <c r="B52" s="149" t="s">
        <v>17</v>
      </c>
      <c r="C52" s="149" t="s">
        <v>1439</v>
      </c>
      <c r="D52" s="150">
        <v>7.1770833333333339E-2</v>
      </c>
      <c r="E52" s="151">
        <v>6.6258833333333336E-2</v>
      </c>
      <c r="F52" s="152">
        <v>68.989999999999995</v>
      </c>
      <c r="G52" s="159"/>
      <c r="H52" s="95" t="s">
        <v>82</v>
      </c>
      <c r="I52" s="154" t="s">
        <v>15</v>
      </c>
      <c r="J52" s="154">
        <v>46</v>
      </c>
    </row>
    <row r="53" spans="1:10" s="93" customFormat="1" ht="12">
      <c r="A53" s="148" t="s">
        <v>1450</v>
      </c>
      <c r="B53" s="149" t="s">
        <v>17</v>
      </c>
      <c r="C53" s="149" t="s">
        <v>1440</v>
      </c>
      <c r="D53" s="150">
        <v>7.678240740740741E-2</v>
      </c>
      <c r="E53" s="151">
        <v>5.9798138888888894E-2</v>
      </c>
      <c r="F53" s="152">
        <v>68.760000000000005</v>
      </c>
      <c r="G53" s="159"/>
      <c r="H53" s="95" t="s">
        <v>82</v>
      </c>
      <c r="I53" s="154" t="s">
        <v>16</v>
      </c>
      <c r="J53" s="154">
        <v>64</v>
      </c>
    </row>
    <row r="54" spans="1:10" s="93" customFormat="1" ht="12">
      <c r="A54" s="148" t="s">
        <v>1450</v>
      </c>
      <c r="B54" s="149" t="s">
        <v>18</v>
      </c>
      <c r="C54" s="149" t="s">
        <v>968</v>
      </c>
      <c r="D54" s="150">
        <v>7.3206018518518517E-2</v>
      </c>
      <c r="E54" s="151">
        <v>6.1983535879629632E-2</v>
      </c>
      <c r="F54" s="152">
        <v>66.34</v>
      </c>
      <c r="G54" s="153">
        <v>132.63</v>
      </c>
      <c r="H54" s="95" t="s">
        <v>82</v>
      </c>
      <c r="I54" s="154" t="s">
        <v>16</v>
      </c>
      <c r="J54" s="154">
        <v>55</v>
      </c>
    </row>
    <row r="55" spans="1:10" s="93" customFormat="1" ht="12">
      <c r="A55" s="148" t="s">
        <v>1450</v>
      </c>
      <c r="B55" s="149" t="s">
        <v>18</v>
      </c>
      <c r="C55" s="149" t="s">
        <v>1441</v>
      </c>
      <c r="D55" s="150">
        <v>7.3344907407407414E-2</v>
      </c>
      <c r="E55" s="151">
        <v>6.8958881944444453E-2</v>
      </c>
      <c r="F55" s="152">
        <v>66.290000000000006</v>
      </c>
      <c r="G55" s="149"/>
      <c r="H55" s="95" t="s">
        <v>82</v>
      </c>
      <c r="I55" s="154" t="s">
        <v>15</v>
      </c>
      <c r="J55" s="154">
        <v>44</v>
      </c>
    </row>
    <row r="56" spans="1:10" s="93" customFormat="1" ht="12">
      <c r="A56" s="148" t="s">
        <v>1450</v>
      </c>
      <c r="B56" s="149" t="s">
        <v>18</v>
      </c>
      <c r="C56" s="149" t="s">
        <v>119</v>
      </c>
      <c r="D56" s="150">
        <v>7.1307870370370369E-2</v>
      </c>
      <c r="E56" s="151">
        <v>6.9011756944444447E-2</v>
      </c>
      <c r="F56" s="152">
        <v>66.239999999999995</v>
      </c>
      <c r="G56" s="149"/>
      <c r="H56" s="95" t="s">
        <v>82</v>
      </c>
      <c r="I56" s="154" t="s">
        <v>15</v>
      </c>
      <c r="J56" s="154">
        <v>40</v>
      </c>
    </row>
    <row r="57" spans="1:10" s="93" customFormat="1" ht="12">
      <c r="A57" s="148" t="s">
        <v>1450</v>
      </c>
      <c r="B57" s="149" t="s">
        <v>18</v>
      </c>
      <c r="C57" s="149" t="s">
        <v>229</v>
      </c>
      <c r="D57" s="150">
        <v>7.256944444444445E-2</v>
      </c>
      <c r="E57" s="151">
        <v>6.2540347222222223E-2</v>
      </c>
      <c r="F57" s="152">
        <v>65.75</v>
      </c>
      <c r="G57" s="149"/>
      <c r="H57" s="95" t="s">
        <v>82</v>
      </c>
      <c r="I57" s="154" t="s">
        <v>16</v>
      </c>
      <c r="J57" s="154">
        <v>53</v>
      </c>
    </row>
    <row r="58" spans="1:10" s="93" customFormat="1" ht="12">
      <c r="A58" s="148" t="s">
        <v>1450</v>
      </c>
      <c r="B58" s="149" t="s">
        <v>18</v>
      </c>
      <c r="C58" s="149" t="s">
        <v>1442</v>
      </c>
      <c r="D58" s="150">
        <v>7.8761574074074067E-2</v>
      </c>
      <c r="E58" s="151">
        <v>7.8241747685185173E-2</v>
      </c>
      <c r="F58" s="152">
        <v>58.43</v>
      </c>
      <c r="G58" s="153"/>
      <c r="H58" s="95" t="s">
        <v>82</v>
      </c>
      <c r="I58" s="154" t="s">
        <v>15</v>
      </c>
      <c r="J58" s="155">
        <v>34</v>
      </c>
    </row>
    <row r="59" spans="1:10" s="93" customFormat="1" ht="12">
      <c r="A59" s="148" t="s">
        <v>1450</v>
      </c>
      <c r="B59" s="149" t="s">
        <v>18</v>
      </c>
      <c r="C59" s="149" t="s">
        <v>1443</v>
      </c>
      <c r="D59" s="150">
        <v>7.8703703703703706E-2</v>
      </c>
      <c r="E59" s="151">
        <v>7.8680092592592593E-2</v>
      </c>
      <c r="F59" s="152">
        <v>58.1</v>
      </c>
      <c r="G59" s="153"/>
      <c r="H59" s="95" t="s">
        <v>82</v>
      </c>
      <c r="I59" s="154" t="s">
        <v>15</v>
      </c>
      <c r="J59" s="154">
        <v>30</v>
      </c>
    </row>
    <row r="60" spans="1:10" s="93" customFormat="1" ht="12">
      <c r="A60" s="148" t="s">
        <v>1450</v>
      </c>
      <c r="B60" s="156" t="s">
        <v>18</v>
      </c>
      <c r="C60" s="149" t="s">
        <v>126</v>
      </c>
      <c r="D60" s="150">
        <v>7.9780092592592597E-2</v>
      </c>
      <c r="E60" s="151">
        <v>7.1163842592592591E-2</v>
      </c>
      <c r="F60" s="152">
        <v>57.78</v>
      </c>
      <c r="G60" s="153"/>
      <c r="H60" s="95" t="s">
        <v>82</v>
      </c>
      <c r="I60" s="154" t="s">
        <v>16</v>
      </c>
      <c r="J60" s="161">
        <v>49</v>
      </c>
    </row>
    <row r="61" spans="1:10" s="93" customFormat="1" ht="12">
      <c r="A61" s="148" t="s">
        <v>1450</v>
      </c>
      <c r="B61" s="149" t="s">
        <v>982</v>
      </c>
      <c r="C61" s="149" t="s">
        <v>1444</v>
      </c>
      <c r="D61" s="150">
        <v>6.3078703703703706E-2</v>
      </c>
      <c r="E61" s="151">
        <v>6.0549247685185187E-2</v>
      </c>
      <c r="F61" s="152">
        <v>67.91</v>
      </c>
      <c r="G61" s="153">
        <v>129.41999999999999</v>
      </c>
      <c r="H61" s="95" t="s">
        <v>102</v>
      </c>
      <c r="I61" s="154" t="s">
        <v>16</v>
      </c>
      <c r="J61" s="154">
        <v>40</v>
      </c>
    </row>
    <row r="62" spans="1:10" s="93" customFormat="1" ht="12">
      <c r="A62" s="148" t="s">
        <v>1450</v>
      </c>
      <c r="B62" s="149" t="s">
        <v>982</v>
      </c>
      <c r="C62" s="149" t="s">
        <v>1445</v>
      </c>
      <c r="D62" s="150">
        <v>6.9641203703703705E-2</v>
      </c>
      <c r="E62" s="151">
        <v>6.6848591435185178E-2</v>
      </c>
      <c r="F62" s="152">
        <v>61.51</v>
      </c>
      <c r="G62" s="149"/>
      <c r="H62" s="95" t="s">
        <v>102</v>
      </c>
      <c r="I62" s="154" t="s">
        <v>16</v>
      </c>
      <c r="J62" s="154">
        <v>40</v>
      </c>
    </row>
    <row r="63" spans="1:10" s="93" customFormat="1" ht="12">
      <c r="A63" s="148" t="s">
        <v>1450</v>
      </c>
      <c r="B63" s="149" t="s">
        <v>21</v>
      </c>
      <c r="C63" s="149" t="s">
        <v>1446</v>
      </c>
      <c r="D63" s="150">
        <v>7.9155092592592582E-2</v>
      </c>
      <c r="E63" s="151">
        <v>7.0740906249999999E-2</v>
      </c>
      <c r="F63" s="152">
        <v>64.62</v>
      </c>
      <c r="G63" s="153">
        <v>128.85000000000002</v>
      </c>
      <c r="H63" s="95" t="s">
        <v>102</v>
      </c>
      <c r="I63" s="154" t="s">
        <v>15</v>
      </c>
      <c r="J63" s="154">
        <v>49</v>
      </c>
    </row>
    <row r="64" spans="1:10" s="93" customFormat="1" ht="12">
      <c r="A64" s="148" t="s">
        <v>1450</v>
      </c>
      <c r="B64" s="149" t="s">
        <v>21</v>
      </c>
      <c r="C64" s="149" t="s">
        <v>1447</v>
      </c>
      <c r="D64" s="150">
        <v>7.7881944444444448E-2</v>
      </c>
      <c r="E64" s="151">
        <v>7.1176309027777787E-2</v>
      </c>
      <c r="F64" s="152">
        <v>64.23</v>
      </c>
      <c r="G64" s="153"/>
      <c r="H64" s="95" t="s">
        <v>102</v>
      </c>
      <c r="I64" s="154" t="s">
        <v>15</v>
      </c>
      <c r="J64" s="154">
        <v>47</v>
      </c>
    </row>
    <row r="65" spans="1:10" s="93" customFormat="1" ht="12">
      <c r="A65" s="148"/>
      <c r="B65" s="149"/>
      <c r="C65" s="149"/>
      <c r="D65" s="150"/>
      <c r="E65" s="151"/>
      <c r="F65" s="152"/>
      <c r="G65" s="153"/>
      <c r="H65" s="95"/>
      <c r="I65" s="154"/>
      <c r="J65" s="154"/>
    </row>
    <row r="66" spans="1:10" s="93" customFormat="1" ht="12">
      <c r="A66" s="86"/>
      <c r="B66" s="86"/>
      <c r="C66" s="87"/>
      <c r="D66" s="88"/>
      <c r="E66" s="89"/>
      <c r="F66" s="90"/>
      <c r="G66" s="91"/>
      <c r="H66" s="92"/>
      <c r="I66" s="92"/>
      <c r="J66" s="92"/>
    </row>
    <row r="67" spans="1:10" s="93" customFormat="1" ht="12">
      <c r="A67" s="148" t="s">
        <v>948</v>
      </c>
      <c r="B67" s="149" t="s">
        <v>13</v>
      </c>
      <c r="C67" s="107" t="s">
        <v>167</v>
      </c>
      <c r="D67" s="150">
        <v>0.15057870370370371</v>
      </c>
      <c r="E67" s="151">
        <v>0.11201549768518519</v>
      </c>
      <c r="F67" s="152">
        <v>83.95</v>
      </c>
      <c r="G67" s="153">
        <v>325.15999999999997</v>
      </c>
      <c r="H67" s="95" t="s">
        <v>82</v>
      </c>
      <c r="I67" s="154" t="s">
        <v>15</v>
      </c>
      <c r="J67" s="154">
        <v>59</v>
      </c>
    </row>
    <row r="68" spans="1:10" s="93" customFormat="1" ht="12">
      <c r="A68" s="148" t="s">
        <v>949</v>
      </c>
      <c r="B68" s="149" t="s">
        <v>13</v>
      </c>
      <c r="C68" s="107" t="s">
        <v>168</v>
      </c>
      <c r="D68" s="150">
        <v>0.12318287037037037</v>
      </c>
      <c r="E68" s="151">
        <v>0.1053952638888889</v>
      </c>
      <c r="F68" s="152">
        <v>82.3</v>
      </c>
      <c r="G68" s="153"/>
      <c r="H68" s="95" t="s">
        <v>82</v>
      </c>
      <c r="I68" s="154" t="s">
        <v>16</v>
      </c>
      <c r="J68" s="155">
        <v>55</v>
      </c>
    </row>
    <row r="69" spans="1:10" s="93" customFormat="1" ht="12">
      <c r="A69" s="148" t="s">
        <v>949</v>
      </c>
      <c r="B69" s="149" t="s">
        <v>13</v>
      </c>
      <c r="C69" s="107" t="s">
        <v>130</v>
      </c>
      <c r="D69" s="150">
        <v>0.10828703703703704</v>
      </c>
      <c r="E69" s="151">
        <v>0.10828703703703704</v>
      </c>
      <c r="F69" s="152">
        <v>80.099999999999994</v>
      </c>
      <c r="G69" s="153"/>
      <c r="H69" s="95" t="s">
        <v>82</v>
      </c>
      <c r="I69" s="154" t="s">
        <v>16</v>
      </c>
      <c r="J69" s="154">
        <v>32</v>
      </c>
    </row>
    <row r="70" spans="1:10" s="93" customFormat="1" ht="12">
      <c r="A70" s="148" t="s">
        <v>949</v>
      </c>
      <c r="B70" s="149" t="s">
        <v>13</v>
      </c>
      <c r="C70" s="107" t="s">
        <v>922</v>
      </c>
      <c r="D70" s="150">
        <v>0.11660879629629629</v>
      </c>
      <c r="E70" s="151">
        <v>0.11006704282407406</v>
      </c>
      <c r="F70" s="152">
        <v>78.81</v>
      </c>
      <c r="G70" s="153"/>
      <c r="H70" s="95" t="s">
        <v>82</v>
      </c>
      <c r="I70" s="154" t="s">
        <v>16</v>
      </c>
      <c r="J70" s="154">
        <v>44</v>
      </c>
    </row>
    <row r="71" spans="1:10" s="93" customFormat="1" ht="12">
      <c r="A71" s="148" t="s">
        <v>949</v>
      </c>
      <c r="B71" s="149" t="s">
        <v>13</v>
      </c>
      <c r="C71" s="107" t="s">
        <v>171</v>
      </c>
      <c r="D71" s="150">
        <v>0.1287962962962963</v>
      </c>
      <c r="E71" s="151">
        <v>0.1164060925925926</v>
      </c>
      <c r="F71" s="152">
        <v>74.52</v>
      </c>
      <c r="G71" s="153"/>
      <c r="H71" s="95" t="s">
        <v>82</v>
      </c>
      <c r="I71" s="154" t="s">
        <v>16</v>
      </c>
      <c r="J71" s="154">
        <v>49</v>
      </c>
    </row>
    <row r="72" spans="1:10" s="93" customFormat="1" ht="12">
      <c r="A72" s="148" t="s">
        <v>949</v>
      </c>
      <c r="B72" s="157" t="s">
        <v>13</v>
      </c>
      <c r="C72" s="107" t="s">
        <v>129</v>
      </c>
      <c r="D72" s="150">
        <v>0.13487268518518519</v>
      </c>
      <c r="E72" s="151">
        <v>0.12405589583333333</v>
      </c>
      <c r="F72" s="152">
        <v>69.92</v>
      </c>
      <c r="G72" s="153"/>
      <c r="H72" s="95" t="s">
        <v>82</v>
      </c>
      <c r="I72" s="154" t="s">
        <v>16</v>
      </c>
      <c r="J72" s="154">
        <v>47</v>
      </c>
    </row>
    <row r="73" spans="1:10" s="93" customFormat="1" ht="12">
      <c r="A73" s="148" t="s">
        <v>949</v>
      </c>
      <c r="B73" s="149" t="s">
        <v>13</v>
      </c>
      <c r="C73" s="107" t="s">
        <v>135</v>
      </c>
      <c r="D73" s="150">
        <v>0.16366898148148148</v>
      </c>
      <c r="E73" s="151">
        <v>0.14923337731481481</v>
      </c>
      <c r="F73" s="152">
        <v>58.12</v>
      </c>
      <c r="G73" s="153"/>
      <c r="H73" s="95" t="s">
        <v>82</v>
      </c>
      <c r="I73" s="154" t="s">
        <v>16</v>
      </c>
      <c r="J73" s="155">
        <v>48</v>
      </c>
    </row>
    <row r="74" spans="1:10" s="93" customFormat="1" ht="12">
      <c r="A74" s="148" t="s">
        <v>949</v>
      </c>
      <c r="B74" s="157" t="s">
        <v>13</v>
      </c>
      <c r="C74" s="107" t="s">
        <v>141</v>
      </c>
      <c r="D74" s="150">
        <v>0.15516203703703704</v>
      </c>
      <c r="E74" s="151">
        <v>0.15142263194444444</v>
      </c>
      <c r="F74" s="152">
        <v>57.28</v>
      </c>
      <c r="G74" s="153"/>
      <c r="H74" s="95" t="s">
        <v>82</v>
      </c>
      <c r="I74" s="154" t="s">
        <v>16</v>
      </c>
      <c r="J74" s="154">
        <v>40</v>
      </c>
    </row>
    <row r="75" spans="1:10" s="93" customFormat="1" ht="12">
      <c r="A75" s="148" t="s">
        <v>949</v>
      </c>
      <c r="B75" s="157" t="s">
        <v>13</v>
      </c>
      <c r="C75" s="107" t="s">
        <v>140</v>
      </c>
      <c r="D75" s="150">
        <v>0.17350694444444445</v>
      </c>
      <c r="E75" s="151">
        <v>0.16623700347222223</v>
      </c>
      <c r="F75" s="152">
        <v>56.56</v>
      </c>
      <c r="G75" s="153"/>
      <c r="H75" s="95" t="s">
        <v>82</v>
      </c>
      <c r="I75" s="154" t="s">
        <v>15</v>
      </c>
      <c r="J75" s="154">
        <v>39</v>
      </c>
    </row>
    <row r="76" spans="1:10" s="93" customFormat="1" ht="12">
      <c r="A76" s="148" t="s">
        <v>949</v>
      </c>
      <c r="B76" s="149" t="s">
        <v>13</v>
      </c>
      <c r="C76" s="107" t="s">
        <v>923</v>
      </c>
      <c r="D76" s="150">
        <v>0.16277777777777777</v>
      </c>
      <c r="E76" s="151">
        <v>0.16212666666666667</v>
      </c>
      <c r="F76" s="152">
        <v>53.5</v>
      </c>
      <c r="G76" s="153"/>
      <c r="H76" s="95" t="s">
        <v>82</v>
      </c>
      <c r="I76" s="154" t="s">
        <v>16</v>
      </c>
      <c r="J76" s="155">
        <v>37</v>
      </c>
    </row>
    <row r="77" spans="1:10" s="93" customFormat="1" ht="12">
      <c r="A77" s="148" t="s">
        <v>949</v>
      </c>
      <c r="B77" s="149" t="s">
        <v>17</v>
      </c>
      <c r="C77" s="107" t="s">
        <v>181</v>
      </c>
      <c r="D77" s="150">
        <v>0.11385416666666667</v>
      </c>
      <c r="E77" s="151">
        <v>0.10837778125</v>
      </c>
      <c r="F77" s="152">
        <v>80.040000000000006</v>
      </c>
      <c r="G77" s="153">
        <v>319.19</v>
      </c>
      <c r="H77" s="95" t="s">
        <v>82</v>
      </c>
      <c r="I77" s="154" t="s">
        <v>16</v>
      </c>
      <c r="J77" s="154">
        <v>43</v>
      </c>
    </row>
    <row r="78" spans="1:10" s="93" customFormat="1" ht="12">
      <c r="A78" s="148" t="s">
        <v>949</v>
      </c>
      <c r="B78" s="149" t="s">
        <v>17</v>
      </c>
      <c r="C78" s="107" t="s">
        <v>84</v>
      </c>
      <c r="D78" s="150">
        <v>0.12353009259259259</v>
      </c>
      <c r="E78" s="151">
        <v>0.10866942245370372</v>
      </c>
      <c r="F78" s="152">
        <v>79.819999999999993</v>
      </c>
      <c r="G78" s="153"/>
      <c r="H78" s="95" t="s">
        <v>82</v>
      </c>
      <c r="I78" s="154" t="s">
        <v>16</v>
      </c>
      <c r="J78" s="154">
        <v>52</v>
      </c>
    </row>
    <row r="79" spans="1:10" s="93" customFormat="1" ht="12">
      <c r="A79" s="148" t="s">
        <v>949</v>
      </c>
      <c r="B79" s="149" t="s">
        <v>17</v>
      </c>
      <c r="C79" s="107" t="s">
        <v>924</v>
      </c>
      <c r="D79" s="150">
        <v>0.10868055555555556</v>
      </c>
      <c r="E79" s="151">
        <v>0.10868055555555556</v>
      </c>
      <c r="F79" s="152">
        <v>79.81</v>
      </c>
      <c r="G79" s="153"/>
      <c r="H79" s="95" t="s">
        <v>82</v>
      </c>
      <c r="I79" s="154" t="s">
        <v>16</v>
      </c>
      <c r="J79" s="154">
        <v>24</v>
      </c>
    </row>
    <row r="80" spans="1:10" s="93" customFormat="1" ht="12">
      <c r="A80" s="148" t="s">
        <v>949</v>
      </c>
      <c r="B80" s="149" t="s">
        <v>17</v>
      </c>
      <c r="C80" s="107" t="s">
        <v>81</v>
      </c>
      <c r="D80" s="150">
        <v>0.11964120370370371</v>
      </c>
      <c r="E80" s="151">
        <v>0.10908884953703704</v>
      </c>
      <c r="F80" s="152">
        <v>79.52</v>
      </c>
      <c r="G80" s="153"/>
      <c r="H80" s="95" t="s">
        <v>82</v>
      </c>
      <c r="I80" s="154" t="s">
        <v>16</v>
      </c>
      <c r="J80" s="154">
        <v>48</v>
      </c>
    </row>
    <row r="81" spans="1:10" s="93" customFormat="1" ht="12">
      <c r="A81" s="148" t="s">
        <v>949</v>
      </c>
      <c r="B81" s="149" t="s">
        <v>17</v>
      </c>
      <c r="C81" s="107" t="s">
        <v>85</v>
      </c>
      <c r="D81" s="150">
        <v>0.11658564814814815</v>
      </c>
      <c r="E81" s="151">
        <v>0.1119105636574074</v>
      </c>
      <c r="F81" s="152">
        <v>77.510000000000005</v>
      </c>
      <c r="G81" s="153"/>
      <c r="H81" s="95" t="s">
        <v>82</v>
      </c>
      <c r="I81" s="154" t="s">
        <v>16</v>
      </c>
      <c r="J81" s="154">
        <v>42</v>
      </c>
    </row>
    <row r="82" spans="1:10" s="93" customFormat="1" ht="12">
      <c r="A82" s="148" t="s">
        <v>949</v>
      </c>
      <c r="B82" s="149" t="s">
        <v>17</v>
      </c>
      <c r="C82" s="107" t="s">
        <v>87</v>
      </c>
      <c r="D82" s="150">
        <v>0.11233796296296296</v>
      </c>
      <c r="E82" s="151">
        <v>0.11233796296296296</v>
      </c>
      <c r="F82" s="152">
        <v>77.22</v>
      </c>
      <c r="G82" s="153"/>
      <c r="H82" s="95" t="s">
        <v>82</v>
      </c>
      <c r="I82" s="154" t="s">
        <v>16</v>
      </c>
      <c r="J82" s="154">
        <v>26</v>
      </c>
    </row>
    <row r="83" spans="1:10" s="93" customFormat="1" ht="12">
      <c r="A83" s="148" t="s">
        <v>949</v>
      </c>
      <c r="B83" s="149" t="s">
        <v>17</v>
      </c>
      <c r="C83" s="107" t="s">
        <v>89</v>
      </c>
      <c r="D83" s="150">
        <v>0.12408564814814815</v>
      </c>
      <c r="E83" s="151">
        <v>0.11512666435185186</v>
      </c>
      <c r="F83" s="152">
        <v>75.34</v>
      </c>
      <c r="G83" s="153"/>
      <c r="H83" s="95" t="s">
        <v>82</v>
      </c>
      <c r="I83" s="154" t="s">
        <v>16</v>
      </c>
      <c r="J83" s="154">
        <v>46</v>
      </c>
    </row>
    <row r="84" spans="1:10" s="93" customFormat="1" ht="12">
      <c r="A84" s="148" t="s">
        <v>949</v>
      </c>
      <c r="B84" s="149" t="s">
        <v>17</v>
      </c>
      <c r="C84" s="107" t="s">
        <v>925</v>
      </c>
      <c r="D84" s="150">
        <v>0.12660879629629629</v>
      </c>
      <c r="E84" s="151">
        <v>0.12639356134259258</v>
      </c>
      <c r="F84" s="152">
        <v>74.400000000000006</v>
      </c>
      <c r="G84" s="153"/>
      <c r="H84" s="95" t="s">
        <v>82</v>
      </c>
      <c r="I84" s="154" t="s">
        <v>15</v>
      </c>
      <c r="J84" s="155">
        <v>31</v>
      </c>
    </row>
    <row r="85" spans="1:10" s="93" customFormat="1" ht="12">
      <c r="A85" s="148" t="s">
        <v>949</v>
      </c>
      <c r="B85" s="149" t="s">
        <v>17</v>
      </c>
      <c r="C85" s="107" t="s">
        <v>86</v>
      </c>
      <c r="D85" s="150">
        <v>0.13377314814814814</v>
      </c>
      <c r="E85" s="151">
        <v>0.11661005324074074</v>
      </c>
      <c r="F85" s="152">
        <v>74.39</v>
      </c>
      <c r="G85" s="153"/>
      <c r="H85" s="95" t="s">
        <v>82</v>
      </c>
      <c r="I85" s="154" t="s">
        <v>16</v>
      </c>
      <c r="J85" s="154">
        <v>53</v>
      </c>
    </row>
    <row r="86" spans="1:10" s="93" customFormat="1" ht="12">
      <c r="A86" s="148" t="s">
        <v>949</v>
      </c>
      <c r="B86" s="149" t="s">
        <v>17</v>
      </c>
      <c r="C86" s="107" t="s">
        <v>93</v>
      </c>
      <c r="D86" s="150">
        <v>0.12045138888888889</v>
      </c>
      <c r="E86" s="151">
        <v>0.11754851041666667</v>
      </c>
      <c r="F86" s="152">
        <v>73.790000000000006</v>
      </c>
      <c r="G86" s="153"/>
      <c r="H86" s="95" t="s">
        <v>82</v>
      </c>
      <c r="I86" s="154" t="s">
        <v>16</v>
      </c>
      <c r="J86" s="154">
        <v>40</v>
      </c>
    </row>
    <row r="87" spans="1:10" s="93" customFormat="1" ht="12">
      <c r="A87" s="148" t="s">
        <v>949</v>
      </c>
      <c r="B87" s="156" t="s">
        <v>17</v>
      </c>
      <c r="C87" s="107" t="s">
        <v>926</v>
      </c>
      <c r="D87" s="150">
        <v>0.13489583333333333</v>
      </c>
      <c r="E87" s="151">
        <v>0.11758869791666667</v>
      </c>
      <c r="F87" s="152">
        <v>73.77</v>
      </c>
      <c r="G87" s="153"/>
      <c r="H87" s="95" t="s">
        <v>82</v>
      </c>
      <c r="I87" s="154" t="s">
        <v>16</v>
      </c>
      <c r="J87" s="161">
        <v>53</v>
      </c>
    </row>
    <row r="88" spans="1:10" s="93" customFormat="1" ht="12">
      <c r="A88" s="148" t="s">
        <v>949</v>
      </c>
      <c r="B88" s="149" t="s">
        <v>17</v>
      </c>
      <c r="C88" s="107" t="s">
        <v>88</v>
      </c>
      <c r="D88" s="150">
        <v>0.12917824074074075</v>
      </c>
      <c r="E88" s="151">
        <v>0.11881814583333333</v>
      </c>
      <c r="F88" s="152">
        <v>73</v>
      </c>
      <c r="G88" s="153"/>
      <c r="H88" s="95" t="s">
        <v>82</v>
      </c>
      <c r="I88" s="154" t="s">
        <v>16</v>
      </c>
      <c r="J88" s="154">
        <v>47</v>
      </c>
    </row>
    <row r="89" spans="1:10" s="93" customFormat="1" ht="12">
      <c r="A89" s="148" t="s">
        <v>949</v>
      </c>
      <c r="B89" s="149" t="s">
        <v>17</v>
      </c>
      <c r="C89" s="107" t="s">
        <v>927</v>
      </c>
      <c r="D89" s="150">
        <v>0.12118055555555556</v>
      </c>
      <c r="E89" s="151">
        <v>0.12118055555555556</v>
      </c>
      <c r="F89" s="152">
        <v>71.58</v>
      </c>
      <c r="G89" s="153"/>
      <c r="H89" s="95" t="s">
        <v>82</v>
      </c>
      <c r="I89" s="154" t="s">
        <v>16</v>
      </c>
      <c r="J89" s="154">
        <v>29</v>
      </c>
    </row>
    <row r="90" spans="1:10" s="93" customFormat="1" ht="12">
      <c r="A90" s="148" t="s">
        <v>949</v>
      </c>
      <c r="B90" s="149" t="s">
        <v>17</v>
      </c>
      <c r="C90" s="107" t="s">
        <v>370</v>
      </c>
      <c r="D90" s="150">
        <v>0.141875</v>
      </c>
      <c r="E90" s="151">
        <v>0.12138825</v>
      </c>
      <c r="F90" s="152">
        <v>71.459999999999994</v>
      </c>
      <c r="G90" s="153"/>
      <c r="H90" s="95" t="s">
        <v>82</v>
      </c>
      <c r="I90" s="154" t="s">
        <v>16</v>
      </c>
      <c r="J90" s="154">
        <v>55</v>
      </c>
    </row>
    <row r="91" spans="1:10" s="93" customFormat="1" ht="12">
      <c r="A91" s="148" t="s">
        <v>949</v>
      </c>
      <c r="B91" s="149" t="s">
        <v>17</v>
      </c>
      <c r="C91" s="107" t="s">
        <v>95</v>
      </c>
      <c r="D91" s="150">
        <v>0.13804398148148148</v>
      </c>
      <c r="E91" s="151">
        <v>0.12476415046296296</v>
      </c>
      <c r="F91" s="152">
        <v>69.52</v>
      </c>
      <c r="G91" s="153"/>
      <c r="H91" s="95" t="s">
        <v>82</v>
      </c>
      <c r="I91" s="154" t="s">
        <v>16</v>
      </c>
      <c r="J91" s="154">
        <v>49</v>
      </c>
    </row>
    <row r="92" spans="1:10" s="93" customFormat="1" ht="12">
      <c r="A92" s="148" t="s">
        <v>949</v>
      </c>
      <c r="B92" s="149" t="s">
        <v>17</v>
      </c>
      <c r="C92" s="107" t="s">
        <v>928</v>
      </c>
      <c r="D92" s="150">
        <v>0.1254976851851852</v>
      </c>
      <c r="E92" s="151">
        <v>0.1254976851851852</v>
      </c>
      <c r="F92" s="152">
        <v>69.12</v>
      </c>
      <c r="G92" s="153"/>
      <c r="H92" s="95" t="s">
        <v>82</v>
      </c>
      <c r="I92" s="154" t="s">
        <v>16</v>
      </c>
      <c r="J92" s="154">
        <v>24</v>
      </c>
    </row>
    <row r="93" spans="1:10" s="93" customFormat="1" ht="12">
      <c r="A93" s="148" t="s">
        <v>949</v>
      </c>
      <c r="B93" s="149" t="s">
        <v>17</v>
      </c>
      <c r="C93" s="107" t="s">
        <v>182</v>
      </c>
      <c r="D93" s="150">
        <v>0.14357638888888888</v>
      </c>
      <c r="E93" s="151">
        <v>0.12860137152777779</v>
      </c>
      <c r="F93" s="152">
        <v>67.45</v>
      </c>
      <c r="G93" s="153"/>
      <c r="H93" s="95" t="s">
        <v>82</v>
      </c>
      <c r="I93" s="154" t="s">
        <v>16</v>
      </c>
      <c r="J93" s="154">
        <v>50</v>
      </c>
    </row>
    <row r="94" spans="1:10" s="93" customFormat="1" ht="12">
      <c r="A94" s="148" t="s">
        <v>949</v>
      </c>
      <c r="B94" s="149" t="s">
        <v>17</v>
      </c>
      <c r="C94" s="107" t="s">
        <v>929</v>
      </c>
      <c r="D94" s="150">
        <v>0.1396412037037037</v>
      </c>
      <c r="E94" s="151">
        <v>0.1396412037037037</v>
      </c>
      <c r="F94" s="152">
        <v>67.34</v>
      </c>
      <c r="G94" s="153"/>
      <c r="H94" s="95" t="s">
        <v>82</v>
      </c>
      <c r="I94" s="154" t="s">
        <v>15</v>
      </c>
      <c r="J94" s="154">
        <v>25</v>
      </c>
    </row>
    <row r="95" spans="1:10" s="93" customFormat="1" ht="12">
      <c r="A95" s="148" t="s">
        <v>949</v>
      </c>
      <c r="B95" s="149" t="s">
        <v>17</v>
      </c>
      <c r="C95" s="107" t="s">
        <v>930</v>
      </c>
      <c r="D95" s="150">
        <v>0.13166666666666668</v>
      </c>
      <c r="E95" s="151">
        <v>0.13166666666666668</v>
      </c>
      <c r="F95" s="152">
        <v>65.88</v>
      </c>
      <c r="G95" s="153"/>
      <c r="H95" s="95" t="s">
        <v>82</v>
      </c>
      <c r="I95" s="154" t="s">
        <v>16</v>
      </c>
      <c r="J95" s="154">
        <v>29</v>
      </c>
    </row>
    <row r="96" spans="1:10" s="93" customFormat="1" ht="12">
      <c r="A96" s="148" t="s">
        <v>949</v>
      </c>
      <c r="B96" s="149" t="s">
        <v>17</v>
      </c>
      <c r="C96" s="107" t="s">
        <v>98</v>
      </c>
      <c r="D96" s="150">
        <v>0.14346064814814816</v>
      </c>
      <c r="E96" s="151">
        <v>0.14346064814814816</v>
      </c>
      <c r="F96" s="152">
        <v>65.55</v>
      </c>
      <c r="G96" s="153"/>
      <c r="H96" s="95" t="s">
        <v>82</v>
      </c>
      <c r="I96" s="154" t="s">
        <v>15</v>
      </c>
      <c r="J96" s="154">
        <v>29</v>
      </c>
    </row>
    <row r="97" spans="1:10" s="93" customFormat="1" ht="12">
      <c r="A97" s="148" t="s">
        <v>949</v>
      </c>
      <c r="B97" s="149" t="s">
        <v>17</v>
      </c>
      <c r="C97" s="107" t="s">
        <v>931</v>
      </c>
      <c r="D97" s="150">
        <v>0.1509837962962963</v>
      </c>
      <c r="E97" s="151">
        <v>0.14465757523148148</v>
      </c>
      <c r="F97" s="152">
        <v>65</v>
      </c>
      <c r="G97" s="153"/>
      <c r="H97" s="95" t="s">
        <v>82</v>
      </c>
      <c r="I97" s="154" t="s">
        <v>15</v>
      </c>
      <c r="J97" s="154">
        <v>39</v>
      </c>
    </row>
    <row r="98" spans="1:10" s="93" customFormat="1" ht="12">
      <c r="A98" s="148" t="s">
        <v>949</v>
      </c>
      <c r="B98" s="149" t="s">
        <v>17</v>
      </c>
      <c r="C98" s="107" t="s">
        <v>932</v>
      </c>
      <c r="D98" s="150">
        <v>0.1554861111111111</v>
      </c>
      <c r="E98" s="151">
        <v>0.15313827083333331</v>
      </c>
      <c r="F98" s="152">
        <v>61.4</v>
      </c>
      <c r="G98" s="153"/>
      <c r="H98" s="95" t="s">
        <v>82</v>
      </c>
      <c r="I98" s="154" t="s">
        <v>15</v>
      </c>
      <c r="J98" s="154">
        <v>35</v>
      </c>
    </row>
    <row r="99" spans="1:10" s="93" customFormat="1" ht="12">
      <c r="A99" s="148" t="s">
        <v>949</v>
      </c>
      <c r="B99" s="156" t="s">
        <v>17</v>
      </c>
      <c r="C99" s="107" t="s">
        <v>933</v>
      </c>
      <c r="D99" s="150">
        <v>0.1534837962962963</v>
      </c>
      <c r="E99" s="151">
        <v>0.1534837962962963</v>
      </c>
      <c r="F99" s="152">
        <v>61.26</v>
      </c>
      <c r="G99" s="153"/>
      <c r="H99" s="95" t="s">
        <v>82</v>
      </c>
      <c r="I99" s="154" t="s">
        <v>15</v>
      </c>
      <c r="J99" s="154">
        <v>27</v>
      </c>
    </row>
    <row r="100" spans="1:10" s="93" customFormat="1" ht="12">
      <c r="A100" s="148" t="s">
        <v>949</v>
      </c>
      <c r="B100" s="149" t="s">
        <v>17</v>
      </c>
      <c r="C100" s="107" t="s">
        <v>516</v>
      </c>
      <c r="D100" s="150">
        <v>0.16618055555555555</v>
      </c>
      <c r="E100" s="151">
        <v>0.1577552013888889</v>
      </c>
      <c r="F100" s="152">
        <v>59.61</v>
      </c>
      <c r="G100" s="153"/>
      <c r="H100" s="95" t="s">
        <v>82</v>
      </c>
      <c r="I100" s="154" t="s">
        <v>15</v>
      </c>
      <c r="J100" s="154">
        <v>40</v>
      </c>
    </row>
    <row r="101" spans="1:10" s="93" customFormat="1" ht="12">
      <c r="A101" s="148" t="s">
        <v>949</v>
      </c>
      <c r="B101" s="149" t="s">
        <v>17</v>
      </c>
      <c r="C101" s="107" t="s">
        <v>934</v>
      </c>
      <c r="D101" s="150">
        <v>0.15199074074074073</v>
      </c>
      <c r="E101" s="151">
        <v>0.14589591203703703</v>
      </c>
      <c r="F101" s="152">
        <v>59.45</v>
      </c>
      <c r="G101" s="153"/>
      <c r="H101" s="95" t="s">
        <v>82</v>
      </c>
      <c r="I101" s="154" t="s">
        <v>16</v>
      </c>
      <c r="J101" s="154">
        <v>42</v>
      </c>
    </row>
    <row r="102" spans="1:10" s="93" customFormat="1" ht="12">
      <c r="A102" s="148" t="s">
        <v>949</v>
      </c>
      <c r="B102" s="149" t="s">
        <v>18</v>
      </c>
      <c r="C102" s="107" t="s">
        <v>101</v>
      </c>
      <c r="D102" s="150">
        <v>0.12413194444444445</v>
      </c>
      <c r="E102" s="151">
        <v>0.10721276041666668</v>
      </c>
      <c r="F102" s="152">
        <v>80.91</v>
      </c>
      <c r="G102" s="153">
        <v>282.01</v>
      </c>
      <c r="H102" s="95" t="s">
        <v>82</v>
      </c>
      <c r="I102" s="154" t="s">
        <v>16</v>
      </c>
      <c r="J102" s="154">
        <v>54</v>
      </c>
    </row>
    <row r="103" spans="1:10" s="93" customFormat="1" ht="12">
      <c r="A103" s="148" t="s">
        <v>949</v>
      </c>
      <c r="B103" s="149" t="s">
        <v>18</v>
      </c>
      <c r="C103" s="107" t="s">
        <v>110</v>
      </c>
      <c r="D103" s="150">
        <v>0.12950231481481481</v>
      </c>
      <c r="E103" s="151">
        <v>0.12833679398148148</v>
      </c>
      <c r="F103" s="152">
        <v>67.59</v>
      </c>
      <c r="G103" s="153"/>
      <c r="H103" s="95" t="s">
        <v>82</v>
      </c>
      <c r="I103" s="154" t="s">
        <v>16</v>
      </c>
      <c r="J103" s="154">
        <v>38</v>
      </c>
    </row>
    <row r="104" spans="1:10" s="93" customFormat="1" ht="12">
      <c r="A104" s="148" t="s">
        <v>949</v>
      </c>
      <c r="B104" s="149" t="s">
        <v>18</v>
      </c>
      <c r="C104" s="107" t="s">
        <v>113</v>
      </c>
      <c r="D104" s="150">
        <v>0.1489236111111111</v>
      </c>
      <c r="E104" s="151">
        <v>0.12862532291666667</v>
      </c>
      <c r="F104" s="152">
        <v>67.44</v>
      </c>
      <c r="G104" s="153"/>
      <c r="H104" s="95" t="s">
        <v>82</v>
      </c>
      <c r="I104" s="154" t="s">
        <v>16</v>
      </c>
      <c r="J104" s="154">
        <v>54</v>
      </c>
    </row>
    <row r="105" spans="1:10" s="93" customFormat="1" ht="12">
      <c r="A105" s="148" t="s">
        <v>949</v>
      </c>
      <c r="B105" s="157" t="s">
        <v>18</v>
      </c>
      <c r="C105" s="107" t="s">
        <v>106</v>
      </c>
      <c r="D105" s="150">
        <v>0.13141203703703705</v>
      </c>
      <c r="E105" s="151">
        <v>0.13128062500000001</v>
      </c>
      <c r="F105" s="152">
        <v>66.069999999999993</v>
      </c>
      <c r="G105" s="153"/>
      <c r="H105" s="95" t="s">
        <v>82</v>
      </c>
      <c r="I105" s="154" t="s">
        <v>16</v>
      </c>
      <c r="J105" s="155">
        <v>36</v>
      </c>
    </row>
    <row r="106" spans="1:10" s="93" customFormat="1" ht="12">
      <c r="A106" s="148" t="s">
        <v>949</v>
      </c>
      <c r="B106" s="149" t="s">
        <v>18</v>
      </c>
      <c r="C106" s="107" t="s">
        <v>221</v>
      </c>
      <c r="D106" s="150">
        <v>0.15922453703703704</v>
      </c>
      <c r="E106" s="151">
        <v>0.13752223263888891</v>
      </c>
      <c r="F106" s="152">
        <v>63.07</v>
      </c>
      <c r="G106" s="153"/>
      <c r="H106" s="95" t="s">
        <v>82</v>
      </c>
      <c r="I106" s="154" t="s">
        <v>16</v>
      </c>
      <c r="J106" s="154">
        <v>54</v>
      </c>
    </row>
    <row r="107" spans="1:10" s="93" customFormat="1" ht="12">
      <c r="A107" s="148" t="s">
        <v>949</v>
      </c>
      <c r="B107" s="149" t="s">
        <v>18</v>
      </c>
      <c r="C107" s="107" t="s">
        <v>107</v>
      </c>
      <c r="D107" s="150">
        <v>0.14621527777777779</v>
      </c>
      <c r="E107" s="151">
        <v>0.13918232291666668</v>
      </c>
      <c r="F107" s="152">
        <v>62.32</v>
      </c>
      <c r="G107" s="153"/>
      <c r="H107" s="95" t="s">
        <v>82</v>
      </c>
      <c r="I107" s="154" t="s">
        <v>16</v>
      </c>
      <c r="J107" s="154">
        <v>43</v>
      </c>
    </row>
    <row r="108" spans="1:10" s="93" customFormat="1" ht="12">
      <c r="A108" s="148" t="s">
        <v>949</v>
      </c>
      <c r="B108" s="149" t="s">
        <v>18</v>
      </c>
      <c r="C108" s="107" t="s">
        <v>229</v>
      </c>
      <c r="D108" s="150">
        <v>0.17657407407407408</v>
      </c>
      <c r="E108" s="151">
        <v>0.15533221296296298</v>
      </c>
      <c r="F108" s="152">
        <v>55.84</v>
      </c>
      <c r="G108" s="153"/>
      <c r="H108" s="95" t="s">
        <v>82</v>
      </c>
      <c r="I108" s="154" t="s">
        <v>16</v>
      </c>
      <c r="J108" s="154">
        <v>52</v>
      </c>
    </row>
    <row r="109" spans="1:10" s="93" customFormat="1" ht="12">
      <c r="A109" s="148" t="s">
        <v>949</v>
      </c>
      <c r="B109" s="149" t="s">
        <v>18</v>
      </c>
      <c r="C109" s="107" t="s">
        <v>125</v>
      </c>
      <c r="D109" s="150">
        <v>0.1950462962962963</v>
      </c>
      <c r="E109" s="151">
        <v>0.18981905555555556</v>
      </c>
      <c r="F109" s="152">
        <v>49.54</v>
      </c>
      <c r="G109" s="153"/>
      <c r="H109" s="95" t="s">
        <v>82</v>
      </c>
      <c r="I109" s="154" t="s">
        <v>15</v>
      </c>
      <c r="J109" s="154">
        <v>37</v>
      </c>
    </row>
    <row r="110" spans="1:10" s="93" customFormat="1" ht="12">
      <c r="A110" s="148" t="s">
        <v>949</v>
      </c>
      <c r="B110" s="149" t="s">
        <v>19</v>
      </c>
      <c r="C110" s="107" t="s">
        <v>187</v>
      </c>
      <c r="D110" s="150">
        <v>0.14581018518518518</v>
      </c>
      <c r="E110" s="151">
        <v>0.10603316666666666</v>
      </c>
      <c r="F110" s="152">
        <v>81.81</v>
      </c>
      <c r="G110" s="153">
        <v>279.95000000000005</v>
      </c>
      <c r="H110" s="95" t="s">
        <v>82</v>
      </c>
      <c r="I110" s="154" t="s">
        <v>16</v>
      </c>
      <c r="J110" s="155">
        <v>71</v>
      </c>
    </row>
    <row r="111" spans="1:10" s="93" customFormat="1" ht="12">
      <c r="A111" s="148" t="s">
        <v>949</v>
      </c>
      <c r="B111" s="149" t="s">
        <v>19</v>
      </c>
      <c r="C111" s="107" t="s">
        <v>935</v>
      </c>
      <c r="D111" s="150">
        <v>0.14489583333333333</v>
      </c>
      <c r="E111" s="151">
        <v>0.12165454166666667</v>
      </c>
      <c r="F111" s="152">
        <v>71.3</v>
      </c>
      <c r="G111" s="153"/>
      <c r="H111" s="95" t="s">
        <v>82</v>
      </c>
      <c r="I111" s="154" t="s">
        <v>16</v>
      </c>
      <c r="J111" s="154">
        <v>57</v>
      </c>
    </row>
    <row r="112" spans="1:10" s="93" customFormat="1" ht="12">
      <c r="A112" s="148" t="s">
        <v>949</v>
      </c>
      <c r="B112" s="149" t="s">
        <v>19</v>
      </c>
      <c r="C112" s="107" t="s">
        <v>936</v>
      </c>
      <c r="D112" s="150">
        <v>0.14899305555555556</v>
      </c>
      <c r="E112" s="151">
        <v>0.13999387499999999</v>
      </c>
      <c r="F112" s="152">
        <v>67.17</v>
      </c>
      <c r="G112" s="153"/>
      <c r="H112" s="95" t="s">
        <v>82</v>
      </c>
      <c r="I112" s="154" t="s">
        <v>15</v>
      </c>
      <c r="J112" s="154">
        <v>41</v>
      </c>
    </row>
    <row r="113" spans="1:10" s="93" customFormat="1" ht="12">
      <c r="A113" s="148" t="s">
        <v>949</v>
      </c>
      <c r="B113" s="149" t="s">
        <v>19</v>
      </c>
      <c r="C113" s="107" t="s">
        <v>937</v>
      </c>
      <c r="D113" s="150">
        <v>0.14895833333333333</v>
      </c>
      <c r="E113" s="151">
        <v>0.1453684375</v>
      </c>
      <c r="F113" s="152">
        <v>59.67</v>
      </c>
      <c r="G113" s="153"/>
      <c r="H113" s="95" t="s">
        <v>82</v>
      </c>
      <c r="I113" s="154" t="s">
        <v>16</v>
      </c>
      <c r="J113" s="154">
        <v>40</v>
      </c>
    </row>
    <row r="114" spans="1:10" s="93" customFormat="1" ht="12">
      <c r="A114" s="148" t="s">
        <v>949</v>
      </c>
      <c r="B114" s="149" t="s">
        <v>19</v>
      </c>
      <c r="C114" s="107" t="s">
        <v>938</v>
      </c>
      <c r="D114" s="150">
        <v>0.18472222222222223</v>
      </c>
      <c r="E114" s="151">
        <v>0.16695194444444447</v>
      </c>
      <c r="F114" s="152">
        <v>51.95</v>
      </c>
      <c r="G114" s="153"/>
      <c r="H114" s="95" t="s">
        <v>82</v>
      </c>
      <c r="I114" s="154" t="s">
        <v>16</v>
      </c>
      <c r="J114" s="155">
        <v>49</v>
      </c>
    </row>
    <row r="115" spans="1:10" s="93" customFormat="1" ht="12">
      <c r="A115" s="148" t="s">
        <v>949</v>
      </c>
      <c r="B115" s="149" t="s">
        <v>19</v>
      </c>
      <c r="C115" s="107" t="s">
        <v>939</v>
      </c>
      <c r="D115" s="150">
        <v>0.21291666666666667</v>
      </c>
      <c r="E115" s="151">
        <v>0.209701625</v>
      </c>
      <c r="F115" s="152">
        <v>44.84</v>
      </c>
      <c r="G115" s="153"/>
      <c r="H115" s="95" t="s">
        <v>82</v>
      </c>
      <c r="I115" s="154" t="s">
        <v>15</v>
      </c>
      <c r="J115" s="154">
        <v>35</v>
      </c>
    </row>
    <row r="116" spans="1:10" s="93" customFormat="1" ht="12">
      <c r="A116" s="148" t="s">
        <v>949</v>
      </c>
      <c r="B116" s="149" t="s">
        <v>19</v>
      </c>
      <c r="C116" s="107" t="s">
        <v>940</v>
      </c>
      <c r="D116" s="150">
        <v>0.23557870370370371</v>
      </c>
      <c r="E116" s="151">
        <v>0.23557870370370371</v>
      </c>
      <c r="F116" s="152">
        <v>39.909999999999997</v>
      </c>
      <c r="G116" s="153"/>
      <c r="H116" s="95" t="s">
        <v>82</v>
      </c>
      <c r="I116" s="154" t="s">
        <v>15</v>
      </c>
      <c r="J116" s="154">
        <v>28</v>
      </c>
    </row>
    <row r="117" spans="1:10" s="93" customFormat="1" ht="12">
      <c r="A117" s="148" t="s">
        <v>949</v>
      </c>
      <c r="B117" s="149" t="s">
        <v>20</v>
      </c>
      <c r="C117" s="107" t="s">
        <v>941</v>
      </c>
      <c r="D117" s="150">
        <v>0.12943287037037038</v>
      </c>
      <c r="E117" s="151">
        <v>0.11801689120370372</v>
      </c>
      <c r="F117" s="152">
        <v>73.5</v>
      </c>
      <c r="G117" s="153">
        <v>252.11</v>
      </c>
      <c r="H117" s="95" t="s">
        <v>102</v>
      </c>
      <c r="I117" s="154" t="s">
        <v>16</v>
      </c>
      <c r="J117" s="154">
        <v>48</v>
      </c>
    </row>
    <row r="118" spans="1:10" s="93" customFormat="1" ht="12">
      <c r="A118" s="148" t="s">
        <v>949</v>
      </c>
      <c r="B118" s="149" t="s">
        <v>20</v>
      </c>
      <c r="C118" s="107" t="s">
        <v>942</v>
      </c>
      <c r="D118" s="150">
        <v>0.15178240740740739</v>
      </c>
      <c r="E118" s="151">
        <v>0.14203797685185182</v>
      </c>
      <c r="F118" s="152">
        <v>61.07</v>
      </c>
      <c r="G118" s="153"/>
      <c r="H118" s="95" t="s">
        <v>102</v>
      </c>
      <c r="I118" s="154" t="s">
        <v>16</v>
      </c>
      <c r="J118" s="154">
        <v>45</v>
      </c>
    </row>
    <row r="119" spans="1:10" s="93" customFormat="1" ht="12">
      <c r="A119" s="148" t="s">
        <v>949</v>
      </c>
      <c r="B119" s="149" t="s">
        <v>20</v>
      </c>
      <c r="C119" s="107" t="s">
        <v>943</v>
      </c>
      <c r="D119" s="150">
        <v>0.15936342592592592</v>
      </c>
      <c r="E119" s="151">
        <v>0.14274182060185187</v>
      </c>
      <c r="F119" s="152">
        <v>60.77</v>
      </c>
      <c r="G119" s="153"/>
      <c r="H119" s="95" t="s">
        <v>102</v>
      </c>
      <c r="I119" s="154" t="s">
        <v>16</v>
      </c>
      <c r="J119" s="154">
        <v>50</v>
      </c>
    </row>
    <row r="120" spans="1:10" s="93" customFormat="1" ht="12">
      <c r="A120" s="148" t="s">
        <v>949</v>
      </c>
      <c r="B120" s="149" t="s">
        <v>20</v>
      </c>
      <c r="C120" s="107" t="s">
        <v>944</v>
      </c>
      <c r="D120" s="150">
        <v>0.15278935185185186</v>
      </c>
      <c r="E120" s="151">
        <v>0.15278935185185186</v>
      </c>
      <c r="F120" s="152">
        <v>56.77</v>
      </c>
      <c r="G120" s="153"/>
      <c r="H120" s="95" t="s">
        <v>102</v>
      </c>
      <c r="I120" s="154" t="s">
        <v>16</v>
      </c>
      <c r="J120" s="154">
        <v>27</v>
      </c>
    </row>
    <row r="121" spans="1:10" s="93" customFormat="1" ht="12">
      <c r="A121" s="148" t="s">
        <v>949</v>
      </c>
      <c r="B121" s="149" t="s">
        <v>20</v>
      </c>
      <c r="C121" s="107" t="s">
        <v>945</v>
      </c>
      <c r="D121" s="150">
        <v>0.16953703703703704</v>
      </c>
      <c r="E121" s="151">
        <v>0.15322757407407409</v>
      </c>
      <c r="F121" s="152">
        <v>56.61</v>
      </c>
      <c r="G121" s="153"/>
      <c r="H121" s="95" t="s">
        <v>102</v>
      </c>
      <c r="I121" s="154" t="s">
        <v>16</v>
      </c>
      <c r="J121" s="154">
        <v>49</v>
      </c>
    </row>
    <row r="122" spans="1:10" s="93" customFormat="1" ht="12">
      <c r="A122" s="148" t="s">
        <v>949</v>
      </c>
      <c r="B122" s="149" t="s">
        <v>20</v>
      </c>
      <c r="C122" s="107" t="s">
        <v>946</v>
      </c>
      <c r="D122" s="150">
        <v>0.15532407407407409</v>
      </c>
      <c r="E122" s="151">
        <v>0.15532407407407409</v>
      </c>
      <c r="F122" s="152">
        <v>55.84</v>
      </c>
      <c r="G122" s="153"/>
      <c r="H122" s="95" t="s">
        <v>102</v>
      </c>
      <c r="I122" s="154" t="s">
        <v>16</v>
      </c>
      <c r="J122" s="154">
        <v>34</v>
      </c>
    </row>
    <row r="123" spans="1:10" s="93" customFormat="1" ht="12">
      <c r="A123" s="148" t="s">
        <v>949</v>
      </c>
      <c r="B123" s="149" t="s">
        <v>20</v>
      </c>
      <c r="C123" s="107" t="s">
        <v>947</v>
      </c>
      <c r="D123" s="150">
        <v>0.23745370370370369</v>
      </c>
      <c r="E123" s="151">
        <v>0.18794460648148148</v>
      </c>
      <c r="F123" s="152">
        <v>46.15</v>
      </c>
      <c r="G123" s="153"/>
      <c r="H123" s="95" t="s">
        <v>102</v>
      </c>
      <c r="I123" s="154" t="s">
        <v>16</v>
      </c>
      <c r="J123" s="154">
        <v>63</v>
      </c>
    </row>
    <row r="124" spans="1:10" s="93" customFormat="1" ht="12">
      <c r="A124" s="148" t="s">
        <v>949</v>
      </c>
      <c r="B124" s="149" t="s">
        <v>21</v>
      </c>
      <c r="C124" s="107" t="s">
        <v>159</v>
      </c>
      <c r="D124" s="150">
        <v>0.16312499999999999</v>
      </c>
      <c r="E124" s="151">
        <v>0.11994581249999998</v>
      </c>
      <c r="F124" s="152">
        <v>72.319999999999993</v>
      </c>
      <c r="G124" s="153">
        <v>211.16000000000003</v>
      </c>
      <c r="H124" s="95" t="s">
        <v>102</v>
      </c>
      <c r="I124" s="154" t="s">
        <v>16</v>
      </c>
      <c r="J124" s="154">
        <v>70</v>
      </c>
    </row>
    <row r="125" spans="1:10" s="93" customFormat="1" ht="12">
      <c r="A125" s="148" t="s">
        <v>949</v>
      </c>
      <c r="B125" s="149" t="s">
        <v>21</v>
      </c>
      <c r="C125" s="107" t="s">
        <v>158</v>
      </c>
      <c r="D125" s="150">
        <v>0.1433912037037037</v>
      </c>
      <c r="E125" s="151">
        <v>0.12039125462962963</v>
      </c>
      <c r="F125" s="152">
        <v>72.05</v>
      </c>
      <c r="G125" s="158"/>
      <c r="H125" s="95" t="s">
        <v>102</v>
      </c>
      <c r="I125" s="154" t="s">
        <v>16</v>
      </c>
      <c r="J125" s="155">
        <v>57</v>
      </c>
    </row>
    <row r="126" spans="1:10" s="93" customFormat="1" ht="12">
      <c r="A126" s="148" t="s">
        <v>949</v>
      </c>
      <c r="B126" s="149" t="s">
        <v>21</v>
      </c>
      <c r="C126" s="107" t="s">
        <v>346</v>
      </c>
      <c r="D126" s="150">
        <v>0.17633101851851851</v>
      </c>
      <c r="E126" s="151">
        <v>0.14078268518518519</v>
      </c>
      <c r="F126" s="152">
        <v>66.790000000000006</v>
      </c>
      <c r="G126" s="158"/>
      <c r="H126" s="95" t="s">
        <v>102</v>
      </c>
      <c r="I126" s="154" t="s">
        <v>15</v>
      </c>
      <c r="J126" s="154">
        <v>54</v>
      </c>
    </row>
    <row r="127" spans="1:10" s="93" customFormat="1" ht="12">
      <c r="A127" s="86"/>
      <c r="B127" s="86"/>
      <c r="C127" s="87"/>
      <c r="D127" s="88"/>
      <c r="E127" s="89"/>
      <c r="F127" s="90"/>
      <c r="G127" s="91"/>
      <c r="H127" s="92"/>
      <c r="I127" s="92"/>
      <c r="J127" s="92"/>
    </row>
    <row r="128" spans="1:10" s="93" customFormat="1" ht="12">
      <c r="A128" s="148" t="s">
        <v>950</v>
      </c>
      <c r="B128" s="149" t="s">
        <v>17</v>
      </c>
      <c r="C128" s="107" t="s">
        <v>951</v>
      </c>
      <c r="D128" s="150">
        <v>5.2060185185185189E-2</v>
      </c>
      <c r="E128" s="151">
        <v>4.997257175925926E-2</v>
      </c>
      <c r="F128" s="152">
        <v>82.29</v>
      </c>
      <c r="G128" s="153">
        <v>163.13999999999999</v>
      </c>
      <c r="H128" s="95" t="s">
        <v>82</v>
      </c>
      <c r="I128" s="154" t="s">
        <v>16</v>
      </c>
      <c r="J128" s="154">
        <v>40</v>
      </c>
    </row>
    <row r="129" spans="1:10" s="93" customFormat="1" ht="12">
      <c r="A129" s="148" t="s">
        <v>950</v>
      </c>
      <c r="B129" s="149" t="s">
        <v>17</v>
      </c>
      <c r="C129" s="107" t="s">
        <v>363</v>
      </c>
      <c r="D129" s="150">
        <v>5.1064814814814813E-2</v>
      </c>
      <c r="E129" s="151">
        <v>5.0860555555555555E-2</v>
      </c>
      <c r="F129" s="152">
        <v>80.849999999999994</v>
      </c>
      <c r="G129" s="149"/>
      <c r="H129" s="95" t="s">
        <v>82</v>
      </c>
      <c r="I129" s="154" t="s">
        <v>16</v>
      </c>
      <c r="J129" s="154">
        <v>34</v>
      </c>
    </row>
    <row r="130" spans="1:10" s="93" customFormat="1" ht="12">
      <c r="A130" s="148" t="s">
        <v>950</v>
      </c>
      <c r="B130" s="149" t="s">
        <v>17</v>
      </c>
      <c r="C130" s="107" t="s">
        <v>367</v>
      </c>
      <c r="D130" s="150">
        <v>5.9374999999999997E-2</v>
      </c>
      <c r="E130" s="151">
        <v>5.1169374999999996E-2</v>
      </c>
      <c r="F130" s="152">
        <v>80.36</v>
      </c>
      <c r="G130" s="149"/>
      <c r="H130" s="95" t="s">
        <v>82</v>
      </c>
      <c r="I130" s="154" t="s">
        <v>16</v>
      </c>
      <c r="J130" s="154">
        <v>53</v>
      </c>
    </row>
    <row r="131" spans="1:10" s="93" customFormat="1" ht="12">
      <c r="A131" s="148" t="s">
        <v>950</v>
      </c>
      <c r="B131" s="149" t="s">
        <v>17</v>
      </c>
      <c r="C131" s="107" t="s">
        <v>952</v>
      </c>
      <c r="D131" s="150">
        <v>5.1284722222222225E-2</v>
      </c>
      <c r="E131" s="151">
        <v>5.1284722222222225E-2</v>
      </c>
      <c r="F131" s="152">
        <v>80.180000000000007</v>
      </c>
      <c r="G131" s="149"/>
      <c r="H131" s="95" t="s">
        <v>82</v>
      </c>
      <c r="I131" s="154" t="s">
        <v>16</v>
      </c>
      <c r="J131" s="155">
        <v>23</v>
      </c>
    </row>
    <row r="132" spans="1:10" s="93" customFormat="1" ht="12">
      <c r="A132" s="148" t="s">
        <v>950</v>
      </c>
      <c r="B132" s="149" t="s">
        <v>17</v>
      </c>
      <c r="C132" s="107" t="s">
        <v>383</v>
      </c>
      <c r="D132" s="150">
        <v>6.1249999999999999E-2</v>
      </c>
      <c r="E132" s="151">
        <v>5.3244624999999997E-2</v>
      </c>
      <c r="F132" s="152">
        <v>77.23</v>
      </c>
      <c r="G132" s="149"/>
      <c r="H132" s="95" t="s">
        <v>82</v>
      </c>
      <c r="I132" s="154" t="s">
        <v>16</v>
      </c>
      <c r="J132" s="154">
        <v>52</v>
      </c>
    </row>
    <row r="133" spans="1:10" s="93" customFormat="1" ht="12">
      <c r="A133" s="148" t="s">
        <v>950</v>
      </c>
      <c r="B133" s="156" t="s">
        <v>17</v>
      </c>
      <c r="C133" s="107" t="s">
        <v>953</v>
      </c>
      <c r="D133" s="150">
        <v>5.9386574074074071E-2</v>
      </c>
      <c r="E133" s="151">
        <v>5.9386574074074071E-2</v>
      </c>
      <c r="F133" s="152">
        <v>76.98</v>
      </c>
      <c r="G133" s="149"/>
      <c r="H133" s="95" t="s">
        <v>82</v>
      </c>
      <c r="I133" s="154" t="s">
        <v>15</v>
      </c>
      <c r="J133" s="161">
        <v>27</v>
      </c>
    </row>
    <row r="134" spans="1:10" s="93" customFormat="1" ht="12">
      <c r="A134" s="148" t="s">
        <v>950</v>
      </c>
      <c r="B134" s="149" t="s">
        <v>17</v>
      </c>
      <c r="C134" s="107" t="s">
        <v>376</v>
      </c>
      <c r="D134" s="150">
        <v>5.9525462962962961E-2</v>
      </c>
      <c r="E134" s="151">
        <v>5.9507605324074071E-2</v>
      </c>
      <c r="F134" s="152">
        <v>76.819999999999993</v>
      </c>
      <c r="G134" s="149"/>
      <c r="H134" s="95" t="s">
        <v>82</v>
      </c>
      <c r="I134" s="154" t="s">
        <v>15</v>
      </c>
      <c r="J134" s="154">
        <v>30</v>
      </c>
    </row>
    <row r="135" spans="1:10" s="93" customFormat="1" ht="12">
      <c r="A135" s="148" t="s">
        <v>950</v>
      </c>
      <c r="B135" s="149" t="s">
        <v>17</v>
      </c>
      <c r="C135" s="107" t="s">
        <v>954</v>
      </c>
      <c r="D135" s="150">
        <v>6.1006944444444447E-2</v>
      </c>
      <c r="E135" s="151">
        <v>5.5796951388888891E-2</v>
      </c>
      <c r="F135" s="152">
        <v>73.7</v>
      </c>
      <c r="G135" s="149"/>
      <c r="H135" s="95" t="s">
        <v>82</v>
      </c>
      <c r="I135" s="154" t="s">
        <v>16</v>
      </c>
      <c r="J135" s="154">
        <v>46</v>
      </c>
    </row>
    <row r="136" spans="1:10" s="93" customFormat="1" ht="12">
      <c r="A136" s="148" t="s">
        <v>950</v>
      </c>
      <c r="B136" s="149" t="s">
        <v>17</v>
      </c>
      <c r="C136" s="107" t="s">
        <v>955</v>
      </c>
      <c r="D136" s="150">
        <v>5.7650462962962966E-2</v>
      </c>
      <c r="E136" s="151">
        <v>5.7650462962962966E-2</v>
      </c>
      <c r="F136" s="152">
        <v>71.33</v>
      </c>
      <c r="G136" s="149"/>
      <c r="H136" s="95" t="s">
        <v>82</v>
      </c>
      <c r="I136" s="154" t="s">
        <v>16</v>
      </c>
      <c r="J136" s="154">
        <v>25</v>
      </c>
    </row>
    <row r="137" spans="1:10" s="93" customFormat="1" ht="12">
      <c r="A137" s="148" t="s">
        <v>950</v>
      </c>
      <c r="B137" s="149" t="s">
        <v>17</v>
      </c>
      <c r="C137" s="107" t="s">
        <v>515</v>
      </c>
      <c r="D137" s="150">
        <v>6.2129629629629632E-2</v>
      </c>
      <c r="E137" s="151">
        <v>5.963823148148148E-2</v>
      </c>
      <c r="F137" s="152">
        <v>68.95</v>
      </c>
      <c r="G137" s="149"/>
      <c r="H137" s="95" t="s">
        <v>82</v>
      </c>
      <c r="I137" s="154" t="s">
        <v>16</v>
      </c>
      <c r="J137" s="154">
        <v>40</v>
      </c>
    </row>
    <row r="138" spans="1:10" s="93" customFormat="1" ht="12">
      <c r="A138" s="148" t="s">
        <v>950</v>
      </c>
      <c r="B138" s="149" t="s">
        <v>17</v>
      </c>
      <c r="C138" s="107" t="s">
        <v>956</v>
      </c>
      <c r="D138" s="150">
        <v>6.7743055555555556E-2</v>
      </c>
      <c r="E138" s="151">
        <v>6.7295951388888886E-2</v>
      </c>
      <c r="F138" s="152">
        <v>67.930000000000007</v>
      </c>
      <c r="G138" s="149"/>
      <c r="H138" s="95" t="s">
        <v>82</v>
      </c>
      <c r="I138" s="154" t="s">
        <v>15</v>
      </c>
      <c r="J138" s="154">
        <v>34</v>
      </c>
    </row>
    <row r="139" spans="1:10" s="93" customFormat="1" ht="12">
      <c r="A139" s="148" t="s">
        <v>950</v>
      </c>
      <c r="B139" s="149" t="s">
        <v>17</v>
      </c>
      <c r="C139" s="107" t="s">
        <v>957</v>
      </c>
      <c r="D139" s="150">
        <v>7.0092592592592595E-2</v>
      </c>
      <c r="E139" s="151">
        <v>7.0092592592592595E-2</v>
      </c>
      <c r="F139" s="152">
        <v>65.22</v>
      </c>
      <c r="G139" s="149"/>
      <c r="H139" s="95" t="s">
        <v>82</v>
      </c>
      <c r="I139" s="154" t="s">
        <v>15</v>
      </c>
      <c r="J139" s="154">
        <v>27</v>
      </c>
    </row>
    <row r="140" spans="1:10" s="93" customFormat="1" ht="12">
      <c r="A140" s="148" t="s">
        <v>950</v>
      </c>
      <c r="B140" s="149" t="s">
        <v>17</v>
      </c>
      <c r="C140" s="107" t="s">
        <v>958</v>
      </c>
      <c r="D140" s="150">
        <v>7.5138888888888894E-2</v>
      </c>
      <c r="E140" s="151">
        <v>7.5138888888888894E-2</v>
      </c>
      <c r="F140" s="152">
        <v>60.84</v>
      </c>
      <c r="G140" s="149"/>
      <c r="H140" s="95" t="s">
        <v>82</v>
      </c>
      <c r="I140" s="154" t="s">
        <v>15</v>
      </c>
      <c r="J140" s="154">
        <v>27</v>
      </c>
    </row>
    <row r="141" spans="1:10" s="93" customFormat="1" ht="12">
      <c r="A141" s="148" t="s">
        <v>950</v>
      </c>
      <c r="B141" s="149" t="s">
        <v>19</v>
      </c>
      <c r="C141" s="107" t="s">
        <v>186</v>
      </c>
      <c r="D141" s="150">
        <v>6.2731481481481485E-2</v>
      </c>
      <c r="E141" s="151">
        <v>4.6484027777777777E-2</v>
      </c>
      <c r="F141" s="152">
        <v>88.46</v>
      </c>
      <c r="G141" s="153">
        <v>167.33999999999997</v>
      </c>
      <c r="H141" s="95" t="s">
        <v>82</v>
      </c>
      <c r="I141" s="154" t="s">
        <v>16</v>
      </c>
      <c r="J141" s="154">
        <v>69</v>
      </c>
    </row>
    <row r="142" spans="1:10" s="93" customFormat="1" ht="12">
      <c r="A142" s="148" t="s">
        <v>950</v>
      </c>
      <c r="B142" s="149" t="s">
        <v>19</v>
      </c>
      <c r="C142" s="107" t="s">
        <v>185</v>
      </c>
      <c r="D142" s="150">
        <v>6.6469907407407408E-2</v>
      </c>
      <c r="E142" s="151">
        <v>5.7955112268518523E-2</v>
      </c>
      <c r="F142" s="152">
        <v>78.88</v>
      </c>
      <c r="G142" s="159"/>
      <c r="H142" s="95" t="s">
        <v>82</v>
      </c>
      <c r="I142" s="154" t="s">
        <v>15</v>
      </c>
      <c r="J142" s="154">
        <v>51</v>
      </c>
    </row>
    <row r="143" spans="1:10" s="93" customFormat="1" ht="12">
      <c r="A143" s="148" t="s">
        <v>950</v>
      </c>
      <c r="B143" s="149" t="s">
        <v>19</v>
      </c>
      <c r="C143" s="107" t="s">
        <v>317</v>
      </c>
      <c r="D143" s="150">
        <v>7.1932870370370369E-2</v>
      </c>
      <c r="E143" s="151">
        <v>5.3848946759259261E-2</v>
      </c>
      <c r="F143" s="152">
        <v>76.36</v>
      </c>
      <c r="G143" s="159"/>
      <c r="H143" s="95" t="s">
        <v>82</v>
      </c>
      <c r="I143" s="154" t="s">
        <v>16</v>
      </c>
      <c r="J143" s="154">
        <v>68</v>
      </c>
    </row>
    <row r="144" spans="1:10" s="93" customFormat="1" ht="12">
      <c r="A144" s="148" t="s">
        <v>950</v>
      </c>
      <c r="B144" s="149" t="s">
        <v>19</v>
      </c>
      <c r="C144" s="107" t="s">
        <v>959</v>
      </c>
      <c r="D144" s="150">
        <v>6.8576388888888895E-2</v>
      </c>
      <c r="E144" s="151">
        <v>6.2719965277777776E-2</v>
      </c>
      <c r="F144" s="152">
        <v>65.56</v>
      </c>
      <c r="G144" s="159"/>
      <c r="H144" s="95" t="s">
        <v>82</v>
      </c>
      <c r="I144" s="154" t="s">
        <v>16</v>
      </c>
      <c r="J144" s="154">
        <v>46</v>
      </c>
    </row>
    <row r="145" spans="1:10" s="93" customFormat="1" ht="12">
      <c r="A145" s="148" t="s">
        <v>950</v>
      </c>
      <c r="B145" s="149" t="s">
        <v>19</v>
      </c>
      <c r="C145" s="107" t="s">
        <v>960</v>
      </c>
      <c r="D145" s="150">
        <v>8.8090277777777781E-2</v>
      </c>
      <c r="E145" s="151">
        <v>7.2965177083333346E-2</v>
      </c>
      <c r="F145" s="152">
        <v>62.65</v>
      </c>
      <c r="G145" s="159"/>
      <c r="H145" s="95" t="s">
        <v>82</v>
      </c>
      <c r="I145" s="154" t="s">
        <v>15</v>
      </c>
      <c r="J145" s="154">
        <v>55</v>
      </c>
    </row>
    <row r="146" spans="1:10" s="93" customFormat="1" ht="12">
      <c r="A146" s="148" t="s">
        <v>950</v>
      </c>
      <c r="B146" s="149" t="s">
        <v>19</v>
      </c>
      <c r="C146" s="107" t="s">
        <v>961</v>
      </c>
      <c r="D146" s="150">
        <v>9.060185185185185E-2</v>
      </c>
      <c r="E146" s="151">
        <v>7.5045513888888887E-2</v>
      </c>
      <c r="F146" s="152">
        <v>60.91</v>
      </c>
      <c r="G146" s="159"/>
      <c r="H146" s="95" t="s">
        <v>82</v>
      </c>
      <c r="I146" s="154" t="s">
        <v>15</v>
      </c>
      <c r="J146" s="154">
        <v>55</v>
      </c>
    </row>
    <row r="147" spans="1:10" s="93" customFormat="1" ht="12">
      <c r="A147" s="148" t="s">
        <v>950</v>
      </c>
      <c r="B147" s="149" t="s">
        <v>19</v>
      </c>
      <c r="C147" s="107" t="s">
        <v>962</v>
      </c>
      <c r="D147" s="150">
        <v>9.1423611111111108E-2</v>
      </c>
      <c r="E147" s="151">
        <v>9.1204194444444442E-2</v>
      </c>
      <c r="F147" s="152">
        <v>50.12</v>
      </c>
      <c r="G147" s="159"/>
      <c r="H147" s="95" t="s">
        <v>82</v>
      </c>
      <c r="I147" s="154" t="s">
        <v>15</v>
      </c>
      <c r="J147" s="154">
        <v>32</v>
      </c>
    </row>
    <row r="148" spans="1:10" s="93" customFormat="1" ht="12">
      <c r="A148" s="148" t="s">
        <v>950</v>
      </c>
      <c r="B148" s="149" t="s">
        <v>19</v>
      </c>
      <c r="C148" s="107" t="s">
        <v>963</v>
      </c>
      <c r="D148" s="150">
        <v>0.10083333333333333</v>
      </c>
      <c r="E148" s="151">
        <v>9.95225E-2</v>
      </c>
      <c r="F148" s="152">
        <v>45.93</v>
      </c>
      <c r="G148" s="159"/>
      <c r="H148" s="95" t="s">
        <v>82</v>
      </c>
      <c r="I148" s="154" t="s">
        <v>15</v>
      </c>
      <c r="J148" s="154">
        <v>36</v>
      </c>
    </row>
    <row r="149" spans="1:10" s="93" customFormat="1" ht="12">
      <c r="A149" s="148" t="s">
        <v>950</v>
      </c>
      <c r="B149" s="149" t="s">
        <v>19</v>
      </c>
      <c r="C149" s="107" t="s">
        <v>964</v>
      </c>
      <c r="D149" s="150">
        <v>0.10407407407407407</v>
      </c>
      <c r="E149" s="151">
        <v>0.10307496296296295</v>
      </c>
      <c r="F149" s="152">
        <v>44.35</v>
      </c>
      <c r="G149" s="159"/>
      <c r="H149" s="95" t="s">
        <v>82</v>
      </c>
      <c r="I149" s="154" t="s">
        <v>15</v>
      </c>
      <c r="J149" s="154">
        <v>35</v>
      </c>
    </row>
    <row r="150" spans="1:10" s="93" customFormat="1" ht="12">
      <c r="A150" s="148" t="s">
        <v>950</v>
      </c>
      <c r="B150" s="149" t="s">
        <v>19</v>
      </c>
      <c r="C150" s="107" t="s">
        <v>965</v>
      </c>
      <c r="D150" s="150">
        <v>0.12552083333333333</v>
      </c>
      <c r="E150" s="151">
        <v>0.10944161458333333</v>
      </c>
      <c r="F150" s="152">
        <v>41.77</v>
      </c>
      <c r="G150" s="149"/>
      <c r="H150" s="95" t="s">
        <v>82</v>
      </c>
      <c r="I150" s="154" t="s">
        <v>15</v>
      </c>
      <c r="J150" s="154">
        <v>51</v>
      </c>
    </row>
    <row r="151" spans="1:10" s="93" customFormat="1" ht="12">
      <c r="A151" s="148" t="s">
        <v>950</v>
      </c>
      <c r="B151" s="149" t="s">
        <v>19</v>
      </c>
      <c r="C151" s="107" t="s">
        <v>966</v>
      </c>
      <c r="D151" s="150">
        <v>0.12917824074074075</v>
      </c>
      <c r="E151" s="151">
        <v>0.12917824074074075</v>
      </c>
      <c r="F151" s="152">
        <v>35.39</v>
      </c>
      <c r="G151" s="149"/>
      <c r="H151" s="95" t="s">
        <v>82</v>
      </c>
      <c r="I151" s="154" t="s">
        <v>15</v>
      </c>
      <c r="J151" s="154">
        <v>22</v>
      </c>
    </row>
    <row r="152" spans="1:10" s="93" customFormat="1" ht="12">
      <c r="A152" s="148" t="s">
        <v>950</v>
      </c>
      <c r="B152" s="149" t="s">
        <v>19</v>
      </c>
      <c r="C152" s="107" t="s">
        <v>967</v>
      </c>
      <c r="D152" s="150">
        <v>0.16090277777777778</v>
      </c>
      <c r="E152" s="151">
        <v>0.15662276388888891</v>
      </c>
      <c r="F152" s="152">
        <v>29.18</v>
      </c>
      <c r="G152" s="149"/>
      <c r="H152" s="95" t="s">
        <v>82</v>
      </c>
      <c r="I152" s="154" t="s">
        <v>15</v>
      </c>
      <c r="J152" s="154">
        <v>39</v>
      </c>
    </row>
    <row r="153" spans="1:10" s="93" customFormat="1" ht="12">
      <c r="A153" s="148" t="s">
        <v>950</v>
      </c>
      <c r="B153" s="149" t="s">
        <v>18</v>
      </c>
      <c r="C153" s="107" t="s">
        <v>105</v>
      </c>
      <c r="D153" s="150">
        <v>6.2893518518518515E-2</v>
      </c>
      <c r="E153" s="151">
        <v>6.2893518518518515E-2</v>
      </c>
      <c r="F153" s="152">
        <v>72.69</v>
      </c>
      <c r="G153" s="153">
        <v>143.53</v>
      </c>
      <c r="H153" s="95" t="s">
        <v>82</v>
      </c>
      <c r="I153" s="154" t="s">
        <v>15</v>
      </c>
      <c r="J153" s="154">
        <v>28</v>
      </c>
    </row>
    <row r="154" spans="1:10" s="93" customFormat="1" ht="12">
      <c r="A154" s="148" t="s">
        <v>950</v>
      </c>
      <c r="B154" s="149" t="s">
        <v>18</v>
      </c>
      <c r="C154" s="107" t="s">
        <v>968</v>
      </c>
      <c r="D154" s="150">
        <v>6.7951388888888895E-2</v>
      </c>
      <c r="E154" s="151">
        <v>5.8044076388888893E-2</v>
      </c>
      <c r="F154" s="152">
        <v>70.84</v>
      </c>
      <c r="G154" s="149"/>
      <c r="H154" s="95" t="s">
        <v>82</v>
      </c>
      <c r="I154" s="154" t="s">
        <v>16</v>
      </c>
      <c r="J154" s="154">
        <v>54</v>
      </c>
    </row>
    <row r="155" spans="1:10" s="93" customFormat="1" ht="12">
      <c r="A155" s="148" t="s">
        <v>950</v>
      </c>
      <c r="B155" s="149" t="s">
        <v>18</v>
      </c>
      <c r="C155" s="107" t="s">
        <v>104</v>
      </c>
      <c r="D155" s="150">
        <v>8.1631944444444438E-2</v>
      </c>
      <c r="E155" s="151">
        <v>6.7615739583333334E-2</v>
      </c>
      <c r="F155" s="152">
        <v>67.61</v>
      </c>
      <c r="G155" s="149"/>
      <c r="H155" s="95" t="s">
        <v>82</v>
      </c>
      <c r="I155" s="154" t="s">
        <v>15</v>
      </c>
      <c r="J155" s="154">
        <v>55</v>
      </c>
    </row>
    <row r="156" spans="1:10" s="93" customFormat="1" ht="12">
      <c r="A156" s="148" t="s">
        <v>950</v>
      </c>
      <c r="B156" s="149" t="s">
        <v>18</v>
      </c>
      <c r="C156" s="107" t="s">
        <v>969</v>
      </c>
      <c r="D156" s="150">
        <v>7.12037037037037E-2</v>
      </c>
      <c r="E156" s="151">
        <v>7.12037037037037E-2</v>
      </c>
      <c r="F156" s="152">
        <v>57.75</v>
      </c>
      <c r="G156" s="149"/>
      <c r="H156" s="95" t="s">
        <v>82</v>
      </c>
      <c r="I156" s="154" t="s">
        <v>16</v>
      </c>
      <c r="J156" s="154">
        <v>31</v>
      </c>
    </row>
    <row r="157" spans="1:10" s="93" customFormat="1" ht="12">
      <c r="A157" s="148" t="s">
        <v>950</v>
      </c>
      <c r="B157" s="149" t="s">
        <v>18</v>
      </c>
      <c r="C157" s="107" t="s">
        <v>970</v>
      </c>
      <c r="D157" s="150">
        <v>0.10023148148148148</v>
      </c>
      <c r="E157" s="151">
        <v>0.10023148148148148</v>
      </c>
      <c r="F157" s="152">
        <v>45.61</v>
      </c>
      <c r="G157" s="149"/>
      <c r="H157" s="95" t="s">
        <v>82</v>
      </c>
      <c r="I157" s="154" t="s">
        <v>15</v>
      </c>
      <c r="J157" s="154">
        <v>29</v>
      </c>
    </row>
    <row r="158" spans="1:10" s="93" customFormat="1" ht="12">
      <c r="A158" s="148" t="s">
        <v>950</v>
      </c>
      <c r="B158" s="149" t="s">
        <v>13</v>
      </c>
      <c r="C158" s="107" t="s">
        <v>971</v>
      </c>
      <c r="D158" s="150">
        <v>6.8784722222222219E-2</v>
      </c>
      <c r="E158" s="151">
        <v>6.1355972222222221E-2</v>
      </c>
      <c r="F158" s="152">
        <v>67.02</v>
      </c>
      <c r="G158" s="153">
        <v>67.02</v>
      </c>
      <c r="H158" s="95" t="s">
        <v>82</v>
      </c>
      <c r="I158" s="154" t="s">
        <v>16</v>
      </c>
      <c r="J158" s="154">
        <v>49</v>
      </c>
    </row>
    <row r="159" spans="1:10" s="93" customFormat="1" ht="12">
      <c r="A159" s="86"/>
      <c r="B159" s="86"/>
      <c r="C159" s="87"/>
      <c r="D159" s="88"/>
      <c r="E159" s="89"/>
      <c r="F159" s="90"/>
      <c r="G159" s="91"/>
      <c r="H159" s="92"/>
      <c r="I159" s="92"/>
      <c r="J159" s="92"/>
    </row>
    <row r="160" spans="1:10" s="93" customFormat="1" ht="12">
      <c r="A160" s="86"/>
      <c r="B160" s="86"/>
      <c r="C160" s="87"/>
      <c r="D160" s="88"/>
      <c r="E160" s="89"/>
      <c r="F160" s="90"/>
      <c r="G160" s="91"/>
      <c r="H160" s="92"/>
      <c r="I160" s="92"/>
      <c r="J160" s="92"/>
    </row>
    <row r="161" spans="1:10" s="93" customFormat="1" ht="12">
      <c r="A161" s="148" t="s">
        <v>80</v>
      </c>
      <c r="B161" s="149" t="s">
        <v>17</v>
      </c>
      <c r="C161" s="94" t="s">
        <v>81</v>
      </c>
      <c r="D161" s="150">
        <v>0.1180787037037037</v>
      </c>
      <c r="E161" s="151">
        <v>0.10860879166666666</v>
      </c>
      <c r="F161" s="152">
        <v>79.87</v>
      </c>
      <c r="G161" s="158">
        <v>311.01</v>
      </c>
      <c r="H161" s="95" t="s">
        <v>82</v>
      </c>
      <c r="I161" s="154" t="s">
        <v>16</v>
      </c>
      <c r="J161" s="154">
        <v>47</v>
      </c>
    </row>
    <row r="162" spans="1:10" s="93" customFormat="1" ht="12">
      <c r="A162" s="148" t="s">
        <v>83</v>
      </c>
      <c r="B162" s="149" t="s">
        <v>17</v>
      </c>
      <c r="C162" s="94" t="s">
        <v>84</v>
      </c>
      <c r="D162" s="150">
        <v>0.12428240740740741</v>
      </c>
      <c r="E162" s="151">
        <v>0.11032549305555557</v>
      </c>
      <c r="F162" s="152">
        <v>78.62</v>
      </c>
      <c r="G162" s="159"/>
      <c r="H162" s="95" t="s">
        <v>82</v>
      </c>
      <c r="I162" s="154" t="s">
        <v>16</v>
      </c>
      <c r="J162" s="154">
        <v>51</v>
      </c>
    </row>
    <row r="163" spans="1:10" s="93" customFormat="1" ht="12">
      <c r="A163" s="148" t="s">
        <v>83</v>
      </c>
      <c r="B163" s="149" t="s">
        <v>17</v>
      </c>
      <c r="C163" s="94" t="s">
        <v>85</v>
      </c>
      <c r="D163" s="150">
        <v>0.11733796296296296</v>
      </c>
      <c r="E163" s="151">
        <v>0.11357141435185185</v>
      </c>
      <c r="F163" s="152">
        <v>76.38</v>
      </c>
      <c r="G163" s="159"/>
      <c r="H163" s="95" t="s">
        <v>82</v>
      </c>
      <c r="I163" s="154" t="s">
        <v>16</v>
      </c>
      <c r="J163" s="154">
        <v>41</v>
      </c>
    </row>
    <row r="164" spans="1:10" s="93" customFormat="1" ht="12">
      <c r="A164" s="148" t="s">
        <v>83</v>
      </c>
      <c r="B164" s="149" t="s">
        <v>17</v>
      </c>
      <c r="C164" s="94" t="s">
        <v>86</v>
      </c>
      <c r="D164" s="150">
        <v>0.12950231481481481</v>
      </c>
      <c r="E164" s="151">
        <v>0.11392318634259259</v>
      </c>
      <c r="F164" s="152">
        <v>76.14</v>
      </c>
      <c r="G164" s="158"/>
      <c r="H164" s="95" t="s">
        <v>82</v>
      </c>
      <c r="I164" s="154" t="s">
        <v>16</v>
      </c>
      <c r="J164" s="154">
        <v>52</v>
      </c>
    </row>
    <row r="165" spans="1:10" s="93" customFormat="1" ht="12">
      <c r="A165" s="148" t="s">
        <v>83</v>
      </c>
      <c r="B165" s="149" t="s">
        <v>17</v>
      </c>
      <c r="C165" s="94" t="s">
        <v>87</v>
      </c>
      <c r="D165" s="150">
        <v>0.11493055555555555</v>
      </c>
      <c r="E165" s="151">
        <v>0.11493055555555555</v>
      </c>
      <c r="F165" s="152">
        <v>75.47</v>
      </c>
      <c r="G165" s="159"/>
      <c r="H165" s="95" t="s">
        <v>82</v>
      </c>
      <c r="I165" s="154" t="s">
        <v>16</v>
      </c>
      <c r="J165" s="154">
        <v>25</v>
      </c>
    </row>
    <row r="166" spans="1:10" s="93" customFormat="1" ht="12">
      <c r="A166" s="148" t="s">
        <v>83</v>
      </c>
      <c r="B166" s="149" t="s">
        <v>17</v>
      </c>
      <c r="C166" s="94" t="s">
        <v>88</v>
      </c>
      <c r="D166" s="150">
        <v>0.12452546296296296</v>
      </c>
      <c r="E166" s="151">
        <v>0.11553472453703703</v>
      </c>
      <c r="F166" s="152">
        <v>75.08</v>
      </c>
      <c r="G166" s="158"/>
      <c r="H166" s="95" t="s">
        <v>82</v>
      </c>
      <c r="I166" s="154" t="s">
        <v>16</v>
      </c>
      <c r="J166" s="154">
        <v>46</v>
      </c>
    </row>
    <row r="167" spans="1:10" s="93" customFormat="1" ht="12">
      <c r="A167" s="148" t="s">
        <v>83</v>
      </c>
      <c r="B167" s="149" t="s">
        <v>17</v>
      </c>
      <c r="C167" s="94" t="s">
        <v>89</v>
      </c>
      <c r="D167" s="150">
        <v>0.12839120370370369</v>
      </c>
      <c r="E167" s="151">
        <v>0.1201484884259259</v>
      </c>
      <c r="F167" s="152">
        <v>72.2</v>
      </c>
      <c r="G167" s="159"/>
      <c r="H167" s="95" t="s">
        <v>82</v>
      </c>
      <c r="I167" s="154" t="s">
        <v>16</v>
      </c>
      <c r="J167" s="154">
        <v>45</v>
      </c>
    </row>
    <row r="168" spans="1:10" s="93" customFormat="1" ht="12">
      <c r="A168" s="148" t="s">
        <v>83</v>
      </c>
      <c r="B168" s="149" t="s">
        <v>17</v>
      </c>
      <c r="C168" s="94" t="s">
        <v>90</v>
      </c>
      <c r="D168" s="150">
        <v>0.12539351851851852</v>
      </c>
      <c r="E168" s="151">
        <v>0.12036523842592592</v>
      </c>
      <c r="F168" s="152">
        <v>72.069999999999993</v>
      </c>
      <c r="G168" s="159"/>
      <c r="H168" s="95" t="s">
        <v>82</v>
      </c>
      <c r="I168" s="161" t="s">
        <v>16</v>
      </c>
      <c r="J168" s="161">
        <v>42</v>
      </c>
    </row>
    <row r="169" spans="1:10" s="93" customFormat="1" ht="12">
      <c r="A169" s="148" t="s">
        <v>83</v>
      </c>
      <c r="B169" s="149" t="s">
        <v>17</v>
      </c>
      <c r="C169" s="94" t="s">
        <v>91</v>
      </c>
      <c r="D169" s="150">
        <v>0.12344907407407407</v>
      </c>
      <c r="E169" s="151">
        <v>0.12147388888888888</v>
      </c>
      <c r="F169" s="152">
        <v>71.41</v>
      </c>
      <c r="G169" s="159"/>
      <c r="H169" s="95" t="s">
        <v>82</v>
      </c>
      <c r="I169" s="154" t="s">
        <v>16</v>
      </c>
      <c r="J169" s="154">
        <v>39</v>
      </c>
    </row>
    <row r="170" spans="1:10" s="93" customFormat="1" ht="12">
      <c r="A170" s="148" t="s">
        <v>83</v>
      </c>
      <c r="B170" s="149" t="s">
        <v>17</v>
      </c>
      <c r="C170" s="94" t="s">
        <v>92</v>
      </c>
      <c r="D170" s="150">
        <v>0.12637731481481482</v>
      </c>
      <c r="E170" s="151">
        <v>0.12587180555555555</v>
      </c>
      <c r="F170" s="152">
        <v>68.91</v>
      </c>
      <c r="G170" s="159"/>
      <c r="H170" s="95" t="s">
        <v>82</v>
      </c>
      <c r="I170" s="154" t="s">
        <v>16</v>
      </c>
      <c r="J170" s="154">
        <v>37</v>
      </c>
    </row>
    <row r="171" spans="1:10" s="93" customFormat="1" ht="12">
      <c r="A171" s="148" t="s">
        <v>83</v>
      </c>
      <c r="B171" s="149" t="s">
        <v>17</v>
      </c>
      <c r="C171" s="94" t="s">
        <v>93</v>
      </c>
      <c r="D171" s="150">
        <v>0.12841435185185185</v>
      </c>
      <c r="E171" s="151">
        <v>0.12635972222222222</v>
      </c>
      <c r="F171" s="152">
        <v>68.650000000000006</v>
      </c>
      <c r="G171" s="159"/>
      <c r="H171" s="95" t="s">
        <v>82</v>
      </c>
      <c r="I171" s="154" t="s">
        <v>16</v>
      </c>
      <c r="J171" s="154">
        <v>39</v>
      </c>
    </row>
    <row r="172" spans="1:10" s="93" customFormat="1" ht="12">
      <c r="A172" s="148" t="s">
        <v>83</v>
      </c>
      <c r="B172" s="149" t="s">
        <v>17</v>
      </c>
      <c r="C172" s="94" t="s">
        <v>94</v>
      </c>
      <c r="D172" s="150">
        <v>0.1279976851851852</v>
      </c>
      <c r="E172" s="151">
        <v>0.12684570601851852</v>
      </c>
      <c r="F172" s="152">
        <v>68.38</v>
      </c>
      <c r="G172" s="159"/>
      <c r="H172" s="95" t="s">
        <v>82</v>
      </c>
      <c r="I172" s="155" t="s">
        <v>16</v>
      </c>
      <c r="J172" s="155">
        <v>38</v>
      </c>
    </row>
    <row r="173" spans="1:10" s="93" customFormat="1" ht="12">
      <c r="A173" s="148" t="s">
        <v>83</v>
      </c>
      <c r="B173" s="149" t="s">
        <v>17</v>
      </c>
      <c r="C173" s="94" t="s">
        <v>95</v>
      </c>
      <c r="D173" s="150">
        <v>0.14342592592592593</v>
      </c>
      <c r="E173" s="151">
        <v>0.13077575925925927</v>
      </c>
      <c r="F173" s="152">
        <v>66.33</v>
      </c>
      <c r="G173" s="159"/>
      <c r="H173" s="95" t="s">
        <v>82</v>
      </c>
      <c r="I173" s="154" t="s">
        <v>16</v>
      </c>
      <c r="J173" s="154">
        <v>48</v>
      </c>
    </row>
    <row r="174" spans="1:10" s="93" customFormat="1" ht="12">
      <c r="A174" s="148" t="s">
        <v>83</v>
      </c>
      <c r="B174" s="149" t="s">
        <v>17</v>
      </c>
      <c r="C174" s="94" t="s">
        <v>96</v>
      </c>
      <c r="D174" s="150">
        <v>0.13542824074074075</v>
      </c>
      <c r="E174" s="151">
        <v>0.13326138888888889</v>
      </c>
      <c r="F174" s="152">
        <v>65.09</v>
      </c>
      <c r="G174" s="149"/>
      <c r="H174" s="95" t="s">
        <v>82</v>
      </c>
      <c r="I174" s="189" t="s">
        <v>16</v>
      </c>
      <c r="J174" s="189">
        <v>39</v>
      </c>
    </row>
    <row r="175" spans="1:10" s="93" customFormat="1" ht="12">
      <c r="A175" s="148" t="s">
        <v>83</v>
      </c>
      <c r="B175" s="149" t="s">
        <v>17</v>
      </c>
      <c r="C175" s="94" t="s">
        <v>97</v>
      </c>
      <c r="D175" s="150">
        <v>0.15068287037037037</v>
      </c>
      <c r="E175" s="151">
        <v>0.14477610185185186</v>
      </c>
      <c r="F175" s="152">
        <v>64.95</v>
      </c>
      <c r="G175" s="158"/>
      <c r="H175" s="95" t="s">
        <v>82</v>
      </c>
      <c r="I175" s="154" t="s">
        <v>15</v>
      </c>
      <c r="J175" s="154">
        <v>39</v>
      </c>
    </row>
    <row r="176" spans="1:10" s="93" customFormat="1" ht="12">
      <c r="A176" s="148" t="s">
        <v>83</v>
      </c>
      <c r="B176" s="149" t="s">
        <v>17</v>
      </c>
      <c r="C176" s="94" t="s">
        <v>98</v>
      </c>
      <c r="D176" s="150">
        <v>0.14788194444444444</v>
      </c>
      <c r="E176" s="151">
        <v>0.14788194444444444</v>
      </c>
      <c r="F176" s="152">
        <v>63.59</v>
      </c>
      <c r="G176" s="158"/>
      <c r="H176" s="95" t="s">
        <v>82</v>
      </c>
      <c r="I176" s="155" t="s">
        <v>15</v>
      </c>
      <c r="J176" s="155">
        <v>28</v>
      </c>
    </row>
    <row r="177" spans="1:10" s="93" customFormat="1" ht="12">
      <c r="A177" s="148" t="s">
        <v>83</v>
      </c>
      <c r="B177" s="149" t="s">
        <v>17</v>
      </c>
      <c r="C177" s="94" t="s">
        <v>99</v>
      </c>
      <c r="D177" s="150">
        <v>0.15126157407407406</v>
      </c>
      <c r="E177" s="151">
        <v>0.15126157407407406</v>
      </c>
      <c r="F177" s="152">
        <v>62.17</v>
      </c>
      <c r="G177" s="158"/>
      <c r="H177" s="95" t="s">
        <v>82</v>
      </c>
      <c r="I177" s="154" t="s">
        <v>15</v>
      </c>
      <c r="J177" s="154">
        <v>26</v>
      </c>
    </row>
    <row r="178" spans="1:10" s="93" customFormat="1" ht="12">
      <c r="A178" s="148" t="s">
        <v>83</v>
      </c>
      <c r="B178" s="149" t="s">
        <v>17</v>
      </c>
      <c r="C178" s="94" t="s">
        <v>100</v>
      </c>
      <c r="D178" s="150">
        <v>0.15262731481481481</v>
      </c>
      <c r="E178" s="151">
        <v>0.14160762268518517</v>
      </c>
      <c r="F178" s="152">
        <v>61.25</v>
      </c>
      <c r="G178" s="149"/>
      <c r="H178" s="95" t="s">
        <v>82</v>
      </c>
      <c r="I178" s="154" t="s">
        <v>16</v>
      </c>
      <c r="J178" s="154">
        <v>46</v>
      </c>
    </row>
    <row r="179" spans="1:10" s="93" customFormat="1" ht="12">
      <c r="A179" s="148" t="s">
        <v>83</v>
      </c>
      <c r="B179" s="149" t="s">
        <v>18</v>
      </c>
      <c r="C179" s="94" t="s">
        <v>101</v>
      </c>
      <c r="D179" s="150">
        <v>0.12226851851851851</v>
      </c>
      <c r="E179" s="151">
        <v>0.10658146759259259</v>
      </c>
      <c r="F179" s="152">
        <v>81.39</v>
      </c>
      <c r="G179" s="158">
        <v>300.01</v>
      </c>
      <c r="H179" s="95" t="s">
        <v>102</v>
      </c>
      <c r="I179" s="154" t="s">
        <v>16</v>
      </c>
      <c r="J179" s="154">
        <v>53</v>
      </c>
    </row>
    <row r="180" spans="1:10" s="93" customFormat="1" ht="12">
      <c r="A180" s="148" t="s">
        <v>83</v>
      </c>
      <c r="B180" s="149" t="s">
        <v>18</v>
      </c>
      <c r="C180" s="94" t="s">
        <v>103</v>
      </c>
      <c r="D180" s="150">
        <v>0.12458333333333334</v>
      </c>
      <c r="E180" s="151">
        <v>0.12453350000000001</v>
      </c>
      <c r="F180" s="152">
        <v>75.510000000000005</v>
      </c>
      <c r="G180" s="149"/>
      <c r="H180" s="95" t="s">
        <v>102</v>
      </c>
      <c r="I180" s="154" t="s">
        <v>15</v>
      </c>
      <c r="J180" s="154">
        <v>30</v>
      </c>
    </row>
    <row r="181" spans="1:10" s="93" customFormat="1" ht="12">
      <c r="A181" s="148" t="s">
        <v>83</v>
      </c>
      <c r="B181" s="149" t="s">
        <v>18</v>
      </c>
      <c r="C181" s="94" t="s">
        <v>104</v>
      </c>
      <c r="D181" s="150">
        <v>0.15935185185185186</v>
      </c>
      <c r="E181" s="151">
        <v>0.12800734259259261</v>
      </c>
      <c r="F181" s="152">
        <v>73.459999999999994</v>
      </c>
      <c r="G181" s="149"/>
      <c r="H181" s="95" t="s">
        <v>102</v>
      </c>
      <c r="I181" s="154" t="s">
        <v>15</v>
      </c>
      <c r="J181" s="154">
        <v>54</v>
      </c>
    </row>
    <row r="182" spans="1:10" s="93" customFormat="1" ht="12">
      <c r="A182" s="148" t="s">
        <v>83</v>
      </c>
      <c r="B182" s="149" t="s">
        <v>18</v>
      </c>
      <c r="C182" s="94" t="s">
        <v>105</v>
      </c>
      <c r="D182" s="150">
        <v>0.13500000000000001</v>
      </c>
      <c r="E182" s="151">
        <v>0.13500000000000001</v>
      </c>
      <c r="F182" s="152">
        <v>69.650000000000006</v>
      </c>
      <c r="G182" s="149"/>
      <c r="H182" s="95" t="s">
        <v>102</v>
      </c>
      <c r="I182" s="154" t="s">
        <v>15</v>
      </c>
      <c r="J182" s="154">
        <v>27</v>
      </c>
    </row>
    <row r="183" spans="1:10" s="93" customFormat="1" ht="12">
      <c r="A183" s="148" t="s">
        <v>83</v>
      </c>
      <c r="B183" s="149" t="s">
        <v>18</v>
      </c>
      <c r="C183" s="94" t="s">
        <v>106</v>
      </c>
      <c r="D183" s="150">
        <v>0.12489583333333333</v>
      </c>
      <c r="E183" s="151">
        <v>0.12489583333333333</v>
      </c>
      <c r="F183" s="152">
        <v>69.45</v>
      </c>
      <c r="G183" s="149"/>
      <c r="H183" s="95" t="s">
        <v>102</v>
      </c>
      <c r="I183" s="154" t="s">
        <v>16</v>
      </c>
      <c r="J183" s="154">
        <v>35</v>
      </c>
    </row>
    <row r="184" spans="1:10" s="93" customFormat="1" ht="12">
      <c r="A184" s="148" t="s">
        <v>83</v>
      </c>
      <c r="B184" s="149" t="s">
        <v>18</v>
      </c>
      <c r="C184" s="94" t="s">
        <v>107</v>
      </c>
      <c r="D184" s="150">
        <v>0.13113425925925926</v>
      </c>
      <c r="E184" s="151">
        <v>0.12587577546296297</v>
      </c>
      <c r="F184" s="152">
        <v>68.91</v>
      </c>
      <c r="G184" s="149"/>
      <c r="H184" s="95" t="s">
        <v>102</v>
      </c>
      <c r="I184" s="154" t="s">
        <v>16</v>
      </c>
      <c r="J184" s="154">
        <v>42</v>
      </c>
    </row>
    <row r="185" spans="1:10" s="93" customFormat="1" ht="12">
      <c r="A185" s="148" t="s">
        <v>83</v>
      </c>
      <c r="B185" s="149" t="s">
        <v>18</v>
      </c>
      <c r="C185" s="94" t="s">
        <v>108</v>
      </c>
      <c r="D185" s="150">
        <v>0.13365740740740742</v>
      </c>
      <c r="E185" s="151">
        <v>0.12829774537037039</v>
      </c>
      <c r="F185" s="152">
        <v>67.61</v>
      </c>
      <c r="G185" s="149"/>
      <c r="H185" s="95" t="s">
        <v>102</v>
      </c>
      <c r="I185" s="154" t="s">
        <v>16</v>
      </c>
      <c r="J185" s="154">
        <v>42</v>
      </c>
    </row>
    <row r="186" spans="1:10" s="93" customFormat="1" ht="12">
      <c r="A186" s="148" t="s">
        <v>83</v>
      </c>
      <c r="B186" s="149" t="s">
        <v>18</v>
      </c>
      <c r="C186" s="94" t="s">
        <v>109</v>
      </c>
      <c r="D186" s="150">
        <v>0.15269675925925927</v>
      </c>
      <c r="E186" s="151">
        <v>0.13064734722222224</v>
      </c>
      <c r="F186" s="152">
        <v>66.39</v>
      </c>
      <c r="G186" s="149"/>
      <c r="H186" s="95" t="s">
        <v>102</v>
      </c>
      <c r="I186" s="154" t="s">
        <v>16</v>
      </c>
      <c r="J186" s="154">
        <v>55</v>
      </c>
    </row>
    <row r="187" spans="1:10" s="93" customFormat="1" ht="12">
      <c r="A187" s="148" t="s">
        <v>83</v>
      </c>
      <c r="B187" s="149" t="s">
        <v>18</v>
      </c>
      <c r="C187" s="94" t="s">
        <v>110</v>
      </c>
      <c r="D187" s="150">
        <v>0.1325462962962963</v>
      </c>
      <c r="E187" s="151">
        <v>0.13201611111111111</v>
      </c>
      <c r="F187" s="152">
        <v>65.7</v>
      </c>
      <c r="G187" s="149"/>
      <c r="H187" s="95" t="s">
        <v>102</v>
      </c>
      <c r="I187" s="154" t="s">
        <v>16</v>
      </c>
      <c r="J187" s="154">
        <v>37</v>
      </c>
    </row>
    <row r="188" spans="1:10" s="93" customFormat="1" ht="12">
      <c r="A188" s="148" t="s">
        <v>83</v>
      </c>
      <c r="B188" s="157" t="s">
        <v>18</v>
      </c>
      <c r="C188" s="94" t="s">
        <v>111</v>
      </c>
      <c r="D188" s="150">
        <v>0.13763888888888889</v>
      </c>
      <c r="E188" s="151">
        <v>0.13763888888888889</v>
      </c>
      <c r="F188" s="152">
        <v>63.02</v>
      </c>
      <c r="G188" s="149"/>
      <c r="H188" s="95" t="s">
        <v>102</v>
      </c>
      <c r="I188" s="155" t="s">
        <v>16</v>
      </c>
      <c r="J188" s="155">
        <v>33</v>
      </c>
    </row>
    <row r="189" spans="1:10" s="93" customFormat="1" ht="12">
      <c r="A189" s="148" t="s">
        <v>83</v>
      </c>
      <c r="B189" s="149" t="s">
        <v>18</v>
      </c>
      <c r="C189" s="94" t="s">
        <v>112</v>
      </c>
      <c r="D189" s="150">
        <v>0.14302083333333335</v>
      </c>
      <c r="E189" s="151">
        <v>0.14073250000000001</v>
      </c>
      <c r="F189" s="152">
        <v>61.64</v>
      </c>
      <c r="G189" s="149"/>
      <c r="H189" s="95" t="s">
        <v>102</v>
      </c>
      <c r="I189" s="154" t="s">
        <v>16</v>
      </c>
      <c r="J189" s="154">
        <v>39</v>
      </c>
    </row>
    <row r="190" spans="1:10" s="93" customFormat="1" ht="12">
      <c r="A190" s="148" t="s">
        <v>83</v>
      </c>
      <c r="B190" s="149" t="s">
        <v>18</v>
      </c>
      <c r="C190" s="94" t="s">
        <v>113</v>
      </c>
      <c r="D190" s="150">
        <v>0.16386574074074076</v>
      </c>
      <c r="E190" s="151">
        <v>0.14284176620370373</v>
      </c>
      <c r="F190" s="152">
        <v>60.72</v>
      </c>
      <c r="G190" s="149"/>
      <c r="H190" s="95" t="s">
        <v>102</v>
      </c>
      <c r="I190" s="154" t="s">
        <v>16</v>
      </c>
      <c r="J190" s="154">
        <v>53</v>
      </c>
    </row>
    <row r="191" spans="1:10" s="93" customFormat="1" ht="12">
      <c r="A191" s="148" t="s">
        <v>83</v>
      </c>
      <c r="B191" s="149" t="s">
        <v>18</v>
      </c>
      <c r="C191" s="94" t="s">
        <v>114</v>
      </c>
      <c r="D191" s="150">
        <v>0.14466435185185186</v>
      </c>
      <c r="E191" s="151">
        <v>0.14466435185185186</v>
      </c>
      <c r="F191" s="152">
        <v>59.96</v>
      </c>
      <c r="G191" s="149"/>
      <c r="H191" s="95" t="s">
        <v>102</v>
      </c>
      <c r="I191" s="154" t="s">
        <v>16</v>
      </c>
      <c r="J191" s="154">
        <v>32</v>
      </c>
    </row>
    <row r="192" spans="1:10" s="93" customFormat="1" ht="12">
      <c r="A192" s="148" t="s">
        <v>83</v>
      </c>
      <c r="B192" s="149" t="s">
        <v>18</v>
      </c>
      <c r="C192" s="94" t="s">
        <v>115</v>
      </c>
      <c r="D192" s="150">
        <v>0.14886574074074074</v>
      </c>
      <c r="E192" s="151">
        <v>0.14648388888888889</v>
      </c>
      <c r="F192" s="152">
        <v>59.21</v>
      </c>
      <c r="G192" s="149"/>
      <c r="H192" s="95" t="s">
        <v>102</v>
      </c>
      <c r="I192" s="154" t="s">
        <v>16</v>
      </c>
      <c r="J192" s="154">
        <v>39</v>
      </c>
    </row>
    <row r="193" spans="1:10" s="93" customFormat="1" ht="12">
      <c r="A193" s="148" t="s">
        <v>83</v>
      </c>
      <c r="B193" s="149" t="s">
        <v>18</v>
      </c>
      <c r="C193" s="94" t="s">
        <v>116</v>
      </c>
      <c r="D193" s="150">
        <v>0.14940972222222224</v>
      </c>
      <c r="E193" s="151">
        <v>0.14940972222222224</v>
      </c>
      <c r="F193" s="152">
        <v>58.06</v>
      </c>
      <c r="G193" s="149"/>
      <c r="H193" s="95" t="s">
        <v>102</v>
      </c>
      <c r="I193" s="154" t="s">
        <v>16</v>
      </c>
      <c r="J193" s="154">
        <v>30</v>
      </c>
    </row>
    <row r="194" spans="1:10" s="93" customFormat="1" ht="12">
      <c r="A194" s="148" t="s">
        <v>83</v>
      </c>
      <c r="B194" s="149" t="s">
        <v>18</v>
      </c>
      <c r="C194" s="94" t="s">
        <v>117</v>
      </c>
      <c r="D194" s="150">
        <v>0.16754629629629628</v>
      </c>
      <c r="E194" s="151">
        <v>0.16754629629629628</v>
      </c>
      <c r="F194" s="152">
        <v>56.12</v>
      </c>
      <c r="G194" s="149"/>
      <c r="H194" s="95" t="s">
        <v>102</v>
      </c>
      <c r="I194" s="154" t="s">
        <v>15</v>
      </c>
      <c r="J194" s="154">
        <v>24</v>
      </c>
    </row>
    <row r="195" spans="1:10" s="93" customFormat="1" ht="12">
      <c r="A195" s="148" t="s">
        <v>83</v>
      </c>
      <c r="B195" s="149" t="s">
        <v>18</v>
      </c>
      <c r="C195" s="94" t="s">
        <v>118</v>
      </c>
      <c r="D195" s="150">
        <v>0.17067129629629629</v>
      </c>
      <c r="E195" s="151">
        <v>0.17067129629629629</v>
      </c>
      <c r="F195" s="152">
        <v>55.09</v>
      </c>
      <c r="G195" s="149"/>
      <c r="H195" s="95" t="s">
        <v>102</v>
      </c>
      <c r="I195" s="154" t="s">
        <v>15</v>
      </c>
      <c r="J195" s="154">
        <v>26</v>
      </c>
    </row>
    <row r="196" spans="1:10" s="93" customFormat="1" ht="12">
      <c r="A196" s="148" t="s">
        <v>83</v>
      </c>
      <c r="B196" s="149" t="s">
        <v>18</v>
      </c>
      <c r="C196" s="94" t="s">
        <v>119</v>
      </c>
      <c r="D196" s="150">
        <v>0.17679398148148148</v>
      </c>
      <c r="E196" s="151">
        <v>0.17117193287037036</v>
      </c>
      <c r="F196" s="152">
        <v>54.93</v>
      </c>
      <c r="G196" s="149"/>
      <c r="H196" s="95" t="s">
        <v>102</v>
      </c>
      <c r="I196" s="154" t="s">
        <v>15</v>
      </c>
      <c r="J196" s="154">
        <v>38</v>
      </c>
    </row>
    <row r="197" spans="1:10" s="93" customFormat="1" ht="12">
      <c r="A197" s="148" t="s">
        <v>83</v>
      </c>
      <c r="B197" s="149" t="s">
        <v>18</v>
      </c>
      <c r="C197" s="94" t="s">
        <v>120</v>
      </c>
      <c r="D197" s="150">
        <v>0.17836805555555557</v>
      </c>
      <c r="E197" s="151">
        <v>0.15833732291666669</v>
      </c>
      <c r="F197" s="152">
        <v>54.78</v>
      </c>
      <c r="G197" s="149"/>
      <c r="H197" s="95" t="s">
        <v>102</v>
      </c>
      <c r="I197" s="154" t="s">
        <v>16</v>
      </c>
      <c r="J197" s="154">
        <v>51</v>
      </c>
    </row>
    <row r="198" spans="1:10" s="93" customFormat="1" ht="12">
      <c r="A198" s="148" t="s">
        <v>83</v>
      </c>
      <c r="B198" s="149" t="s">
        <v>18</v>
      </c>
      <c r="C198" s="94" t="s">
        <v>121</v>
      </c>
      <c r="D198" s="150">
        <v>0.1776736111111111</v>
      </c>
      <c r="E198" s="151">
        <v>0.1765542673611111</v>
      </c>
      <c r="F198" s="152">
        <v>53.26</v>
      </c>
      <c r="G198" s="149"/>
      <c r="H198" s="95" t="s">
        <v>102</v>
      </c>
      <c r="I198" s="154" t="s">
        <v>15</v>
      </c>
      <c r="J198" s="154">
        <v>33</v>
      </c>
    </row>
    <row r="199" spans="1:10" s="93" customFormat="1" ht="12">
      <c r="A199" s="148" t="s">
        <v>83</v>
      </c>
      <c r="B199" s="149" t="s">
        <v>18</v>
      </c>
      <c r="C199" s="94" t="s">
        <v>122</v>
      </c>
      <c r="D199" s="150">
        <v>0.19615740740740742</v>
      </c>
      <c r="E199" s="151">
        <v>0.17681628703703706</v>
      </c>
      <c r="F199" s="152">
        <v>53.18</v>
      </c>
      <c r="G199" s="158"/>
      <c r="H199" s="95" t="s">
        <v>102</v>
      </c>
      <c r="I199" s="154" t="s">
        <v>15</v>
      </c>
      <c r="J199" s="154">
        <v>45</v>
      </c>
    </row>
    <row r="200" spans="1:10" s="93" customFormat="1" ht="12">
      <c r="A200" s="148" t="s">
        <v>83</v>
      </c>
      <c r="B200" s="149" t="s">
        <v>18</v>
      </c>
      <c r="C200" s="94" t="s">
        <v>123</v>
      </c>
      <c r="D200" s="150">
        <v>0.16491898148148149</v>
      </c>
      <c r="E200" s="151">
        <v>0.16491898148148149</v>
      </c>
      <c r="F200" s="152">
        <v>52.6</v>
      </c>
      <c r="G200" s="149"/>
      <c r="H200" s="95" t="s">
        <v>102</v>
      </c>
      <c r="I200" s="154" t="s">
        <v>16</v>
      </c>
      <c r="J200" s="154">
        <v>26</v>
      </c>
    </row>
    <row r="201" spans="1:10" s="93" customFormat="1" ht="12">
      <c r="A201" s="148" t="s">
        <v>83</v>
      </c>
      <c r="B201" s="149" t="s">
        <v>18</v>
      </c>
      <c r="C201" s="94" t="s">
        <v>124</v>
      </c>
      <c r="D201" s="150">
        <v>0.18315972222222221</v>
      </c>
      <c r="E201" s="151">
        <v>0.18315972222222221</v>
      </c>
      <c r="F201" s="152">
        <v>51.34</v>
      </c>
      <c r="G201" s="149"/>
      <c r="H201" s="95" t="s">
        <v>102</v>
      </c>
      <c r="I201" s="154" t="s">
        <v>15</v>
      </c>
      <c r="J201" s="154">
        <v>28</v>
      </c>
    </row>
    <row r="202" spans="1:10" s="93" customFormat="1" ht="12">
      <c r="A202" s="148" t="s">
        <v>83</v>
      </c>
      <c r="B202" s="149" t="s">
        <v>18</v>
      </c>
      <c r="C202" s="94" t="s">
        <v>125</v>
      </c>
      <c r="D202" s="150">
        <v>0.19070601851851854</v>
      </c>
      <c r="E202" s="151">
        <v>0.18704446296296298</v>
      </c>
      <c r="F202" s="152">
        <v>50.27</v>
      </c>
      <c r="G202" s="149"/>
      <c r="H202" s="95" t="s">
        <v>102</v>
      </c>
      <c r="I202" s="154" t="s">
        <v>15</v>
      </c>
      <c r="J202" s="154">
        <v>36</v>
      </c>
    </row>
    <row r="203" spans="1:10" s="93" customFormat="1" ht="12">
      <c r="A203" s="148" t="s">
        <v>83</v>
      </c>
      <c r="B203" s="149" t="s">
        <v>18</v>
      </c>
      <c r="C203" s="94" t="s">
        <v>126</v>
      </c>
      <c r="D203" s="150">
        <v>0.19615740740740742</v>
      </c>
      <c r="E203" s="151">
        <v>0.18042558333333333</v>
      </c>
      <c r="F203" s="152">
        <v>48.07</v>
      </c>
      <c r="G203" s="158"/>
      <c r="H203" s="95" t="s">
        <v>102</v>
      </c>
      <c r="I203" s="154" t="s">
        <v>16</v>
      </c>
      <c r="J203" s="154">
        <v>47</v>
      </c>
    </row>
    <row r="204" spans="1:10" s="93" customFormat="1" ht="12">
      <c r="A204" s="148" t="s">
        <v>83</v>
      </c>
      <c r="B204" s="149" t="s">
        <v>18</v>
      </c>
      <c r="C204" s="94" t="s">
        <v>127</v>
      </c>
      <c r="D204" s="150">
        <v>0.20863425925925927</v>
      </c>
      <c r="E204" s="151">
        <v>0.19023271759259261</v>
      </c>
      <c r="F204" s="152">
        <v>45.6</v>
      </c>
      <c r="G204" s="158"/>
      <c r="H204" s="95" t="s">
        <v>102</v>
      </c>
      <c r="I204" s="154" t="s">
        <v>16</v>
      </c>
      <c r="J204" s="154">
        <v>48</v>
      </c>
    </row>
    <row r="205" spans="1:10" s="93" customFormat="1" ht="12">
      <c r="A205" s="148" t="s">
        <v>83</v>
      </c>
      <c r="B205" s="149" t="s">
        <v>13</v>
      </c>
      <c r="C205" s="94" t="s">
        <v>128</v>
      </c>
      <c r="D205" s="150">
        <v>0.12174768518518519</v>
      </c>
      <c r="E205" s="151">
        <v>0.11686560300925927</v>
      </c>
      <c r="F205" s="152">
        <v>74.22</v>
      </c>
      <c r="G205" s="158">
        <v>293.58999999999997</v>
      </c>
      <c r="H205" s="95" t="s">
        <v>82</v>
      </c>
      <c r="I205" s="154" t="s">
        <v>16</v>
      </c>
      <c r="J205" s="154">
        <v>42</v>
      </c>
    </row>
    <row r="206" spans="1:10" s="93" customFormat="1" ht="12">
      <c r="A206" s="148" t="s">
        <v>83</v>
      </c>
      <c r="B206" s="149" t="s">
        <v>13</v>
      </c>
      <c r="C206" s="94" t="s">
        <v>129</v>
      </c>
      <c r="D206" s="150">
        <v>0.12646990740740741</v>
      </c>
      <c r="E206" s="151">
        <v>0.11733878009259259</v>
      </c>
      <c r="F206" s="152">
        <v>73.92</v>
      </c>
      <c r="G206" s="159"/>
      <c r="H206" s="95" t="s">
        <v>82</v>
      </c>
      <c r="I206" s="155" t="s">
        <v>16</v>
      </c>
      <c r="J206" s="155">
        <v>46</v>
      </c>
    </row>
    <row r="207" spans="1:10" s="93" customFormat="1" ht="12">
      <c r="A207" s="148" t="s">
        <v>83</v>
      </c>
      <c r="B207" s="149" t="s">
        <v>13</v>
      </c>
      <c r="C207" s="94" t="s">
        <v>130</v>
      </c>
      <c r="D207" s="150">
        <v>0.11861111111111111</v>
      </c>
      <c r="E207" s="151">
        <v>0.11861111111111111</v>
      </c>
      <c r="F207" s="152">
        <v>73.13</v>
      </c>
      <c r="G207" s="159"/>
      <c r="H207" s="95" t="s">
        <v>82</v>
      </c>
      <c r="I207" s="154" t="s">
        <v>16</v>
      </c>
      <c r="J207" s="154">
        <v>31</v>
      </c>
    </row>
    <row r="208" spans="1:10" s="93" customFormat="1" ht="12">
      <c r="A208" s="148" t="s">
        <v>83</v>
      </c>
      <c r="B208" s="157" t="s">
        <v>13</v>
      </c>
      <c r="C208" s="94" t="s">
        <v>131</v>
      </c>
      <c r="D208" s="150">
        <v>0.1292824074074074</v>
      </c>
      <c r="E208" s="151">
        <v>0.11994821759259258</v>
      </c>
      <c r="F208" s="152">
        <v>72.319999999999993</v>
      </c>
      <c r="G208" s="149"/>
      <c r="H208" s="95" t="s">
        <v>82</v>
      </c>
      <c r="I208" s="154" t="s">
        <v>16</v>
      </c>
      <c r="J208" s="154">
        <v>46</v>
      </c>
    </row>
    <row r="209" spans="1:10" s="93" customFormat="1" ht="12">
      <c r="A209" s="148" t="s">
        <v>83</v>
      </c>
      <c r="B209" s="149" t="s">
        <v>13</v>
      </c>
      <c r="C209" s="94" t="s">
        <v>132</v>
      </c>
      <c r="D209" s="150">
        <v>0.12094907407407407</v>
      </c>
      <c r="E209" s="151">
        <v>0.12094907407407407</v>
      </c>
      <c r="F209" s="152">
        <v>71.72</v>
      </c>
      <c r="G209" s="159"/>
      <c r="H209" s="95" t="s">
        <v>82</v>
      </c>
      <c r="I209" s="154" t="s">
        <v>16</v>
      </c>
      <c r="J209" s="154">
        <v>35</v>
      </c>
    </row>
    <row r="210" spans="1:10" s="93" customFormat="1" ht="12">
      <c r="A210" s="148" t="s">
        <v>83</v>
      </c>
      <c r="B210" s="149" t="s">
        <v>13</v>
      </c>
      <c r="C210" s="94" t="s">
        <v>133</v>
      </c>
      <c r="D210" s="150">
        <v>0.12667824074074074</v>
      </c>
      <c r="E210" s="151">
        <v>0.1236252951388889</v>
      </c>
      <c r="F210" s="152">
        <v>70.16</v>
      </c>
      <c r="G210" s="149"/>
      <c r="H210" s="95" t="s">
        <v>82</v>
      </c>
      <c r="I210" s="154" t="s">
        <v>16</v>
      </c>
      <c r="J210" s="154">
        <v>40</v>
      </c>
    </row>
    <row r="211" spans="1:10" s="93" customFormat="1" ht="12">
      <c r="A211" s="148" t="s">
        <v>83</v>
      </c>
      <c r="B211" s="157" t="s">
        <v>13</v>
      </c>
      <c r="C211" s="94" t="s">
        <v>134</v>
      </c>
      <c r="D211" s="150">
        <v>0.14273148148148149</v>
      </c>
      <c r="E211" s="151">
        <v>0.13356812037037036</v>
      </c>
      <c r="F211" s="152">
        <v>64.94</v>
      </c>
      <c r="G211" s="159"/>
      <c r="H211" s="95" t="s">
        <v>82</v>
      </c>
      <c r="I211" s="154" t="s">
        <v>16</v>
      </c>
      <c r="J211" s="154">
        <v>45</v>
      </c>
    </row>
    <row r="212" spans="1:10" s="93" customFormat="1" ht="12">
      <c r="A212" s="148" t="s">
        <v>83</v>
      </c>
      <c r="B212" s="149" t="s">
        <v>13</v>
      </c>
      <c r="C212" s="94" t="s">
        <v>135</v>
      </c>
      <c r="D212" s="150">
        <v>0.14688657407407407</v>
      </c>
      <c r="E212" s="151">
        <v>0.13510627083333332</v>
      </c>
      <c r="F212" s="152">
        <v>64.2</v>
      </c>
      <c r="G212" s="158"/>
      <c r="H212" s="95" t="s">
        <v>82</v>
      </c>
      <c r="I212" s="155" t="s">
        <v>16</v>
      </c>
      <c r="J212" s="155">
        <v>47</v>
      </c>
    </row>
    <row r="213" spans="1:10" s="93" customFormat="1" ht="12">
      <c r="A213" s="148" t="s">
        <v>83</v>
      </c>
      <c r="B213" s="157" t="s">
        <v>13</v>
      </c>
      <c r="C213" s="94" t="s">
        <v>136</v>
      </c>
      <c r="D213" s="150">
        <v>0.14998842592592593</v>
      </c>
      <c r="E213" s="151">
        <v>0.13675944675925927</v>
      </c>
      <c r="F213" s="152">
        <v>63.43</v>
      </c>
      <c r="G213" s="158"/>
      <c r="H213" s="95" t="s">
        <v>82</v>
      </c>
      <c r="I213" s="154" t="s">
        <v>16</v>
      </c>
      <c r="J213" s="154">
        <v>48</v>
      </c>
    </row>
    <row r="214" spans="1:10" s="93" customFormat="1" ht="12">
      <c r="A214" s="148" t="s">
        <v>83</v>
      </c>
      <c r="B214" s="149" t="s">
        <v>13</v>
      </c>
      <c r="C214" s="94" t="s">
        <v>137</v>
      </c>
      <c r="D214" s="150">
        <v>0.1492361111111111</v>
      </c>
      <c r="E214" s="151">
        <v>0.14086396527777775</v>
      </c>
      <c r="F214" s="152">
        <v>61.58</v>
      </c>
      <c r="G214" s="158"/>
      <c r="H214" s="95" t="s">
        <v>82</v>
      </c>
      <c r="I214" s="155" t="s">
        <v>16</v>
      </c>
      <c r="J214" s="155">
        <v>44</v>
      </c>
    </row>
    <row r="215" spans="1:10" s="93" customFormat="1" ht="12">
      <c r="A215" s="148" t="s">
        <v>83</v>
      </c>
      <c r="B215" s="149" t="s">
        <v>13</v>
      </c>
      <c r="C215" s="94" t="s">
        <v>138</v>
      </c>
      <c r="D215" s="150">
        <v>0.14704861111111112</v>
      </c>
      <c r="E215" s="151">
        <v>0.14704861111111112</v>
      </c>
      <c r="F215" s="152">
        <v>58.99</v>
      </c>
      <c r="G215" s="158"/>
      <c r="H215" s="95" t="s">
        <v>82</v>
      </c>
      <c r="I215" s="154" t="s">
        <v>16</v>
      </c>
      <c r="J215" s="154">
        <v>30</v>
      </c>
    </row>
    <row r="216" spans="1:10" s="93" customFormat="1" ht="12">
      <c r="A216" s="148" t="s">
        <v>83</v>
      </c>
      <c r="B216" s="149" t="s">
        <v>13</v>
      </c>
      <c r="C216" s="94" t="s">
        <v>139</v>
      </c>
      <c r="D216" s="150">
        <v>0.15026620370370369</v>
      </c>
      <c r="E216" s="151">
        <v>0.14891380787037037</v>
      </c>
      <c r="F216" s="152">
        <v>58.25</v>
      </c>
      <c r="G216" s="159"/>
      <c r="H216" s="95" t="s">
        <v>82</v>
      </c>
      <c r="I216" s="154" t="s">
        <v>16</v>
      </c>
      <c r="J216" s="154">
        <v>38</v>
      </c>
    </row>
    <row r="217" spans="1:10" s="93" customFormat="1" ht="12">
      <c r="A217" s="148" t="s">
        <v>83</v>
      </c>
      <c r="B217" s="149" t="s">
        <v>13</v>
      </c>
      <c r="C217" s="94" t="s">
        <v>140</v>
      </c>
      <c r="D217" s="150">
        <v>0.16820601851851849</v>
      </c>
      <c r="E217" s="151">
        <v>0.16285706712962961</v>
      </c>
      <c r="F217" s="152">
        <v>57.74</v>
      </c>
      <c r="G217" s="159"/>
      <c r="H217" s="95" t="s">
        <v>82</v>
      </c>
      <c r="I217" s="154" t="s">
        <v>15</v>
      </c>
      <c r="J217" s="154">
        <v>38</v>
      </c>
    </row>
    <row r="218" spans="1:10" s="93" customFormat="1" ht="12">
      <c r="A218" s="148" t="s">
        <v>83</v>
      </c>
      <c r="B218" s="157" t="s">
        <v>13</v>
      </c>
      <c r="C218" s="94" t="s">
        <v>141</v>
      </c>
      <c r="D218" s="150">
        <v>0.15643518518518518</v>
      </c>
      <c r="E218" s="151">
        <v>0.15393222222222222</v>
      </c>
      <c r="F218" s="152">
        <v>56.35</v>
      </c>
      <c r="G218" s="159"/>
      <c r="H218" s="95" t="s">
        <v>82</v>
      </c>
      <c r="I218" s="154" t="s">
        <v>16</v>
      </c>
      <c r="J218" s="154">
        <v>39</v>
      </c>
    </row>
    <row r="219" spans="1:10" s="93" customFormat="1" ht="12">
      <c r="A219" s="148" t="s">
        <v>83</v>
      </c>
      <c r="B219" s="149" t="s">
        <v>13</v>
      </c>
      <c r="C219" s="94" t="s">
        <v>142</v>
      </c>
      <c r="D219" s="150">
        <v>0.16968749999999999</v>
      </c>
      <c r="E219" s="151">
        <v>0.16559803125</v>
      </c>
      <c r="F219" s="152">
        <v>52.38</v>
      </c>
      <c r="G219" s="158"/>
      <c r="H219" s="95" t="s">
        <v>82</v>
      </c>
      <c r="I219" s="155" t="s">
        <v>16</v>
      </c>
      <c r="J219" s="155">
        <v>40</v>
      </c>
    </row>
    <row r="220" spans="1:10" s="93" customFormat="1" ht="12">
      <c r="A220" s="148" t="s">
        <v>83</v>
      </c>
      <c r="B220" s="149" t="s">
        <v>143</v>
      </c>
      <c r="C220" s="94" t="s">
        <v>144</v>
      </c>
      <c r="D220" s="150">
        <v>0.12672453703703704</v>
      </c>
      <c r="E220" s="151">
        <v>0.10842551388888889</v>
      </c>
      <c r="F220" s="152">
        <v>80</v>
      </c>
      <c r="G220" s="158">
        <v>287.79000000000002</v>
      </c>
      <c r="H220" s="95" t="s">
        <v>102</v>
      </c>
      <c r="I220" s="154" t="s">
        <v>16</v>
      </c>
      <c r="J220" s="154">
        <v>55</v>
      </c>
    </row>
    <row r="221" spans="1:10" s="93" customFormat="1" ht="12">
      <c r="A221" s="148" t="s">
        <v>83</v>
      </c>
      <c r="B221" s="156" t="s">
        <v>143</v>
      </c>
      <c r="C221" s="94" t="s">
        <v>145</v>
      </c>
      <c r="D221" s="150">
        <v>0.13243055555555555</v>
      </c>
      <c r="E221" s="151">
        <v>0.11755860416666666</v>
      </c>
      <c r="F221" s="152">
        <v>73.790000000000006</v>
      </c>
      <c r="G221" s="158"/>
      <c r="H221" s="95" t="s">
        <v>102</v>
      </c>
      <c r="I221" s="154" t="s">
        <v>16</v>
      </c>
      <c r="J221" s="154">
        <v>51</v>
      </c>
    </row>
    <row r="222" spans="1:10" s="93" customFormat="1" ht="12">
      <c r="A222" s="148" t="s">
        <v>83</v>
      </c>
      <c r="B222" s="157" t="s">
        <v>143</v>
      </c>
      <c r="C222" s="94" t="s">
        <v>146</v>
      </c>
      <c r="D222" s="150">
        <v>0.1421412037037037</v>
      </c>
      <c r="E222" s="151">
        <v>0.12617874652777777</v>
      </c>
      <c r="F222" s="152">
        <v>68.739999999999995</v>
      </c>
      <c r="G222" s="159"/>
      <c r="H222" s="95" t="s">
        <v>102</v>
      </c>
      <c r="I222" s="155" t="s">
        <v>16</v>
      </c>
      <c r="J222" s="155">
        <v>51</v>
      </c>
    </row>
    <row r="223" spans="1:10" s="93" customFormat="1" ht="12">
      <c r="A223" s="148" t="s">
        <v>83</v>
      </c>
      <c r="B223" s="149" t="s">
        <v>143</v>
      </c>
      <c r="C223" s="94" t="s">
        <v>147</v>
      </c>
      <c r="D223" s="150">
        <v>0.13731481481481481</v>
      </c>
      <c r="E223" s="151">
        <v>0.13290700925925925</v>
      </c>
      <c r="F223" s="152">
        <v>65.260000000000005</v>
      </c>
      <c r="G223" s="158"/>
      <c r="H223" s="95" t="s">
        <v>102</v>
      </c>
      <c r="I223" s="155" t="s">
        <v>16</v>
      </c>
      <c r="J223" s="155">
        <v>41</v>
      </c>
    </row>
    <row r="224" spans="1:10" s="93" customFormat="1" ht="12">
      <c r="A224" s="148" t="s">
        <v>83</v>
      </c>
      <c r="B224" s="149" t="s">
        <v>143</v>
      </c>
      <c r="C224" s="94" t="s">
        <v>148</v>
      </c>
      <c r="D224" s="150">
        <v>0.14952546296296296</v>
      </c>
      <c r="E224" s="151">
        <v>0.13633731712962963</v>
      </c>
      <c r="F224" s="152">
        <v>63.62</v>
      </c>
      <c r="G224" s="158"/>
      <c r="H224" s="95" t="s">
        <v>102</v>
      </c>
      <c r="I224" s="154" t="s">
        <v>16</v>
      </c>
      <c r="J224" s="154">
        <v>48</v>
      </c>
    </row>
    <row r="225" spans="1:10" s="93" customFormat="1" ht="12">
      <c r="A225" s="148" t="s">
        <v>83</v>
      </c>
      <c r="B225" s="149" t="s">
        <v>19</v>
      </c>
      <c r="C225" s="94" t="s">
        <v>149</v>
      </c>
      <c r="D225" s="150">
        <v>0.13873842592592592</v>
      </c>
      <c r="E225" s="151">
        <v>0.11426496759259258</v>
      </c>
      <c r="F225" s="152">
        <v>75.91</v>
      </c>
      <c r="G225" s="158">
        <v>270.42</v>
      </c>
      <c r="H225" s="95" t="s">
        <v>82</v>
      </c>
      <c r="I225" s="154" t="s">
        <v>16</v>
      </c>
      <c r="J225" s="154">
        <v>59</v>
      </c>
    </row>
    <row r="226" spans="1:10" s="93" customFormat="1" ht="12">
      <c r="A226" s="148" t="s">
        <v>83</v>
      </c>
      <c r="B226" s="149" t="s">
        <v>19</v>
      </c>
      <c r="C226" s="94" t="s">
        <v>150</v>
      </c>
      <c r="D226" s="150">
        <v>0.12670138888888891</v>
      </c>
      <c r="E226" s="151">
        <v>0.11552632638888891</v>
      </c>
      <c r="F226" s="152">
        <v>75.08</v>
      </c>
      <c r="G226" s="159"/>
      <c r="H226" s="95" t="s">
        <v>82</v>
      </c>
      <c r="I226" s="154" t="s">
        <v>16</v>
      </c>
      <c r="J226" s="154">
        <v>48</v>
      </c>
    </row>
    <row r="227" spans="1:10" s="93" customFormat="1" ht="12">
      <c r="A227" s="148" t="s">
        <v>83</v>
      </c>
      <c r="B227" s="157" t="s">
        <v>19</v>
      </c>
      <c r="C227" s="94" t="s">
        <v>151</v>
      </c>
      <c r="D227" s="150">
        <v>0.13563657407407406</v>
      </c>
      <c r="E227" s="151">
        <v>0.1258436134259259</v>
      </c>
      <c r="F227" s="152">
        <v>68.930000000000007</v>
      </c>
      <c r="G227" s="149"/>
      <c r="H227" s="95" t="s">
        <v>82</v>
      </c>
      <c r="I227" s="155" t="s">
        <v>16</v>
      </c>
      <c r="J227" s="155">
        <v>46</v>
      </c>
    </row>
    <row r="228" spans="1:10" s="93" customFormat="1" ht="12">
      <c r="A228" s="148" t="s">
        <v>83</v>
      </c>
      <c r="B228" s="149" t="s">
        <v>19</v>
      </c>
      <c r="C228" s="94" t="s">
        <v>152</v>
      </c>
      <c r="D228" s="150">
        <v>0.18983796296296296</v>
      </c>
      <c r="E228" s="151">
        <v>0.18619307407407407</v>
      </c>
      <c r="F228" s="152">
        <v>50.5</v>
      </c>
      <c r="G228" s="158"/>
      <c r="H228" s="95" t="s">
        <v>82</v>
      </c>
      <c r="I228" s="154" t="s">
        <v>15</v>
      </c>
      <c r="J228" s="154">
        <v>36</v>
      </c>
    </row>
    <row r="229" spans="1:10" s="93" customFormat="1" ht="12">
      <c r="A229" s="148" t="s">
        <v>83</v>
      </c>
      <c r="B229" s="149" t="s">
        <v>19</v>
      </c>
      <c r="C229" s="94" t="s">
        <v>153</v>
      </c>
      <c r="D229" s="150">
        <v>0.22143518518518521</v>
      </c>
      <c r="E229" s="151">
        <v>0.20675403240740742</v>
      </c>
      <c r="F229" s="152">
        <v>45.48</v>
      </c>
      <c r="G229" s="149"/>
      <c r="H229" s="95" t="s">
        <v>82</v>
      </c>
      <c r="I229" s="154" t="s">
        <v>15</v>
      </c>
      <c r="J229" s="154">
        <v>42</v>
      </c>
    </row>
    <row r="230" spans="1:10" s="93" customFormat="1" ht="12">
      <c r="A230" s="148" t="s">
        <v>83</v>
      </c>
      <c r="B230" s="149" t="s">
        <v>235</v>
      </c>
      <c r="C230" s="94" t="s">
        <v>155</v>
      </c>
      <c r="D230" s="150">
        <v>0.13880787037037037</v>
      </c>
      <c r="E230" s="151">
        <v>0.13875234722222224</v>
      </c>
      <c r="F230" s="152">
        <v>67.77</v>
      </c>
      <c r="G230" s="158">
        <v>185.11</v>
      </c>
      <c r="H230" s="95" t="s">
        <v>82</v>
      </c>
      <c r="I230" s="154" t="s">
        <v>15</v>
      </c>
      <c r="J230" s="154">
        <v>30</v>
      </c>
    </row>
    <row r="231" spans="1:10" s="93" customFormat="1" ht="12">
      <c r="A231" s="148" t="s">
        <v>83</v>
      </c>
      <c r="B231" s="149" t="s">
        <v>235</v>
      </c>
      <c r="C231" s="94" t="s">
        <v>156</v>
      </c>
      <c r="D231" s="150">
        <v>0.1290625</v>
      </c>
      <c r="E231" s="151">
        <v>0.1290625</v>
      </c>
      <c r="F231" s="152">
        <v>67.209999999999994</v>
      </c>
      <c r="G231" s="159"/>
      <c r="H231" s="95" t="s">
        <v>82</v>
      </c>
      <c r="I231" s="154" t="s">
        <v>16</v>
      </c>
      <c r="J231" s="154">
        <v>28</v>
      </c>
    </row>
    <row r="232" spans="1:10" s="93" customFormat="1" ht="12">
      <c r="A232" s="148" t="s">
        <v>83</v>
      </c>
      <c r="B232" s="149" t="s">
        <v>235</v>
      </c>
      <c r="C232" s="94" t="s">
        <v>157</v>
      </c>
      <c r="D232" s="150">
        <v>0.20224537037037038</v>
      </c>
      <c r="E232" s="151">
        <v>0.17304113888888889</v>
      </c>
      <c r="F232" s="152">
        <v>50.13</v>
      </c>
      <c r="G232" s="159"/>
      <c r="H232" s="95" t="s">
        <v>82</v>
      </c>
      <c r="I232" s="161" t="s">
        <v>16</v>
      </c>
      <c r="J232" s="161">
        <v>55</v>
      </c>
    </row>
    <row r="233" spans="1:10" s="93" customFormat="1" ht="12">
      <c r="A233" s="148" t="s">
        <v>83</v>
      </c>
      <c r="B233" s="149" t="s">
        <v>21</v>
      </c>
      <c r="C233" s="94" t="s">
        <v>158</v>
      </c>
      <c r="D233" s="150">
        <v>0.14256944444444444</v>
      </c>
      <c r="E233" s="151">
        <v>0.12084186111111112</v>
      </c>
      <c r="F233" s="152">
        <v>71.78</v>
      </c>
      <c r="G233" s="158">
        <v>202.36999999999998</v>
      </c>
      <c r="H233" s="95" t="s">
        <v>102</v>
      </c>
      <c r="I233" s="154" t="s">
        <v>16</v>
      </c>
      <c r="J233" s="154">
        <v>56</v>
      </c>
    </row>
    <row r="234" spans="1:10" s="93" customFormat="1" ht="12">
      <c r="A234" s="148" t="s">
        <v>83</v>
      </c>
      <c r="B234" s="149" t="s">
        <v>21</v>
      </c>
      <c r="C234" s="94" t="s">
        <v>159</v>
      </c>
      <c r="D234" s="150">
        <v>0.17483796296296297</v>
      </c>
      <c r="E234" s="151">
        <v>0.12997454166666667</v>
      </c>
      <c r="F234" s="152">
        <v>66.739999999999995</v>
      </c>
      <c r="G234" s="158"/>
      <c r="H234" s="95" t="s">
        <v>102</v>
      </c>
      <c r="I234" s="155" t="s">
        <v>16</v>
      </c>
      <c r="J234" s="155">
        <v>69</v>
      </c>
    </row>
    <row r="235" spans="1:10" s="93" customFormat="1" ht="12">
      <c r="A235" s="148" t="s">
        <v>83</v>
      </c>
      <c r="B235" s="149" t="s">
        <v>21</v>
      </c>
      <c r="C235" s="94" t="s">
        <v>160</v>
      </c>
      <c r="D235" s="150">
        <v>0.15304398148148149</v>
      </c>
      <c r="E235" s="151">
        <v>0.13585714236111113</v>
      </c>
      <c r="F235" s="152">
        <v>63.85</v>
      </c>
      <c r="G235" s="158"/>
      <c r="H235" s="95" t="s">
        <v>102</v>
      </c>
      <c r="I235" s="154" t="s">
        <v>16</v>
      </c>
      <c r="J235" s="154">
        <v>51</v>
      </c>
    </row>
    <row r="236" spans="1:10" s="93" customFormat="1" ht="12">
      <c r="A236" s="148" t="s">
        <v>83</v>
      </c>
      <c r="B236" s="149" t="s">
        <v>161</v>
      </c>
      <c r="C236" s="94" t="s">
        <v>162</v>
      </c>
      <c r="D236" s="150">
        <v>0.19843750000000002</v>
      </c>
      <c r="E236" s="151">
        <v>0.19843750000000002</v>
      </c>
      <c r="F236" s="152">
        <v>47.38</v>
      </c>
      <c r="G236" s="158">
        <v>47.38</v>
      </c>
      <c r="H236" s="95" t="s">
        <v>163</v>
      </c>
      <c r="I236" s="154" t="s">
        <v>15</v>
      </c>
      <c r="J236" s="154">
        <v>26</v>
      </c>
    </row>
    <row r="237" spans="1:10" s="93" customFormat="1" ht="12">
      <c r="A237" s="86"/>
      <c r="B237" s="163"/>
      <c r="C237" s="87"/>
      <c r="D237" s="88"/>
      <c r="E237" s="89"/>
      <c r="F237" s="90"/>
      <c r="G237" s="91"/>
      <c r="H237" s="92"/>
      <c r="I237" s="92"/>
      <c r="J237" s="92"/>
    </row>
    <row r="238" spans="1:10" s="93" customFormat="1" ht="12">
      <c r="A238" s="86"/>
      <c r="B238" s="163"/>
      <c r="C238" s="87"/>
      <c r="D238" s="88"/>
      <c r="E238" s="89"/>
      <c r="F238" s="90"/>
      <c r="G238" s="91"/>
      <c r="H238" s="92"/>
      <c r="I238" s="92"/>
      <c r="J238" s="92"/>
    </row>
    <row r="239" spans="1:10" s="93" customFormat="1" ht="12">
      <c r="A239" s="148" t="s">
        <v>164</v>
      </c>
      <c r="B239" s="149" t="s">
        <v>13</v>
      </c>
      <c r="C239" s="94" t="s">
        <v>165</v>
      </c>
      <c r="D239" s="150">
        <v>0.11947916666666665</v>
      </c>
      <c r="E239" s="151">
        <v>0.10222637499999999</v>
      </c>
      <c r="F239" s="152">
        <v>84.85</v>
      </c>
      <c r="G239" s="158">
        <v>329.15</v>
      </c>
      <c r="H239" s="95" t="s">
        <v>82</v>
      </c>
      <c r="I239" s="154" t="s">
        <v>16</v>
      </c>
      <c r="J239" s="154">
        <v>55</v>
      </c>
    </row>
    <row r="240" spans="1:10" s="93" customFormat="1" ht="12">
      <c r="A240" s="148" t="s">
        <v>166</v>
      </c>
      <c r="B240" s="149" t="s">
        <v>13</v>
      </c>
      <c r="C240" s="94" t="s">
        <v>167</v>
      </c>
      <c r="D240" s="150">
        <v>0.14726851851851852</v>
      </c>
      <c r="E240" s="151">
        <v>0.11348512037037037</v>
      </c>
      <c r="F240" s="152">
        <v>82.86</v>
      </c>
      <c r="G240" s="159"/>
      <c r="H240" s="95" t="s">
        <v>82</v>
      </c>
      <c r="I240" s="154" t="s">
        <v>15</v>
      </c>
      <c r="J240" s="154">
        <v>57</v>
      </c>
    </row>
    <row r="241" spans="1:10" s="93" customFormat="1" ht="12">
      <c r="A241" s="148" t="s">
        <v>166</v>
      </c>
      <c r="B241" s="149" t="s">
        <v>13</v>
      </c>
      <c r="C241" s="94" t="s">
        <v>168</v>
      </c>
      <c r="D241" s="150">
        <v>0.12015046296296296</v>
      </c>
      <c r="E241" s="151">
        <v>0.10473515856481481</v>
      </c>
      <c r="F241" s="152">
        <v>82.82</v>
      </c>
      <c r="G241" s="149"/>
      <c r="H241" s="95" t="s">
        <v>82</v>
      </c>
      <c r="I241" s="154" t="s">
        <v>16</v>
      </c>
      <c r="J241" s="154">
        <v>53</v>
      </c>
    </row>
    <row r="242" spans="1:10" s="93" customFormat="1" ht="12">
      <c r="A242" s="148" t="s">
        <v>166</v>
      </c>
      <c r="B242" s="149" t="s">
        <v>13</v>
      </c>
      <c r="C242" s="94" t="s">
        <v>169</v>
      </c>
      <c r="D242" s="150">
        <v>0.15171296296296297</v>
      </c>
      <c r="E242" s="151">
        <v>0.11032566666666667</v>
      </c>
      <c r="F242" s="152">
        <v>78.62</v>
      </c>
      <c r="G242" s="159"/>
      <c r="H242" s="95" t="s">
        <v>82</v>
      </c>
      <c r="I242" s="155" t="s">
        <v>16</v>
      </c>
      <c r="J242" s="155">
        <v>71</v>
      </c>
    </row>
    <row r="243" spans="1:10" s="93" customFormat="1" ht="12">
      <c r="A243" s="148" t="s">
        <v>166</v>
      </c>
      <c r="B243" s="157" t="s">
        <v>13</v>
      </c>
      <c r="C243" s="94" t="s">
        <v>170</v>
      </c>
      <c r="D243" s="150">
        <v>0.12717592592592594</v>
      </c>
      <c r="E243" s="151">
        <v>0.12717592592592594</v>
      </c>
      <c r="F243" s="152">
        <v>73.94</v>
      </c>
      <c r="G243" s="158"/>
      <c r="H243" s="95" t="s">
        <v>82</v>
      </c>
      <c r="I243" s="155" t="s">
        <v>15</v>
      </c>
      <c r="J243" s="155">
        <v>25</v>
      </c>
    </row>
    <row r="244" spans="1:10" s="93" customFormat="1" ht="12">
      <c r="A244" s="148" t="s">
        <v>166</v>
      </c>
      <c r="B244" s="149" t="s">
        <v>13</v>
      </c>
      <c r="C244" s="94" t="s">
        <v>129</v>
      </c>
      <c r="D244" s="150">
        <v>0.12541666666666665</v>
      </c>
      <c r="E244" s="151">
        <v>0.11736491666666665</v>
      </c>
      <c r="F244" s="152">
        <v>73.91</v>
      </c>
      <c r="G244" s="149"/>
      <c r="H244" s="95" t="s">
        <v>82</v>
      </c>
      <c r="I244" s="154" t="s">
        <v>16</v>
      </c>
      <c r="J244" s="154">
        <v>45</v>
      </c>
    </row>
    <row r="245" spans="1:10" s="93" customFormat="1" ht="12">
      <c r="A245" s="148" t="s">
        <v>166</v>
      </c>
      <c r="B245" s="149" t="s">
        <v>13</v>
      </c>
      <c r="C245" s="94" t="s">
        <v>171</v>
      </c>
      <c r="D245" s="150">
        <v>0.13062499999999999</v>
      </c>
      <c r="E245" s="151">
        <v>0.12014887499999999</v>
      </c>
      <c r="F245" s="152">
        <v>72.2</v>
      </c>
      <c r="G245" s="159"/>
      <c r="H245" s="95" t="s">
        <v>82</v>
      </c>
      <c r="I245" s="154" t="s">
        <v>16</v>
      </c>
      <c r="J245" s="154">
        <v>47</v>
      </c>
    </row>
    <row r="246" spans="1:10" s="93" customFormat="1" ht="12">
      <c r="A246" s="148" t="s">
        <v>166</v>
      </c>
      <c r="B246" s="149" t="s">
        <v>13</v>
      </c>
      <c r="C246" s="94" t="s">
        <v>131</v>
      </c>
      <c r="D246" s="150">
        <v>0.1297800925925926</v>
      </c>
      <c r="E246" s="151">
        <v>0.12249942939814815</v>
      </c>
      <c r="F246" s="152">
        <v>70.81</v>
      </c>
      <c r="G246" s="159"/>
      <c r="H246" s="95" t="s">
        <v>82</v>
      </c>
      <c r="I246" s="154" t="s">
        <v>16</v>
      </c>
      <c r="J246" s="154">
        <v>44</v>
      </c>
    </row>
    <row r="247" spans="1:10" s="93" customFormat="1" ht="12">
      <c r="A247" s="148" t="s">
        <v>166</v>
      </c>
      <c r="B247" s="156" t="s">
        <v>13</v>
      </c>
      <c r="C247" s="94" t="s">
        <v>172</v>
      </c>
      <c r="D247" s="150">
        <v>0.1254861111111111</v>
      </c>
      <c r="E247" s="151">
        <v>0.125360625</v>
      </c>
      <c r="F247" s="152">
        <v>69.19</v>
      </c>
      <c r="G247" s="159"/>
      <c r="H247" s="95" t="s">
        <v>82</v>
      </c>
      <c r="I247" s="161" t="s">
        <v>16</v>
      </c>
      <c r="J247" s="161">
        <v>36</v>
      </c>
    </row>
    <row r="248" spans="1:10" s="93" customFormat="1" ht="12">
      <c r="A248" s="148" t="s">
        <v>166</v>
      </c>
      <c r="B248" s="156" t="s">
        <v>13</v>
      </c>
      <c r="C248" s="94" t="s">
        <v>137</v>
      </c>
      <c r="D248" s="150">
        <v>0.13247685185185185</v>
      </c>
      <c r="E248" s="151">
        <v>0.12716453009259257</v>
      </c>
      <c r="F248" s="152">
        <v>68.209999999999994</v>
      </c>
      <c r="G248" s="149"/>
      <c r="H248" s="95" t="s">
        <v>82</v>
      </c>
      <c r="I248" s="154" t="s">
        <v>16</v>
      </c>
      <c r="J248" s="154">
        <v>42</v>
      </c>
    </row>
    <row r="249" spans="1:10" s="93" customFormat="1" ht="12">
      <c r="A249" s="148" t="s">
        <v>166</v>
      </c>
      <c r="B249" s="149" t="s">
        <v>13</v>
      </c>
      <c r="C249" s="94" t="s">
        <v>136</v>
      </c>
      <c r="D249" s="150">
        <v>0.14086805555555557</v>
      </c>
      <c r="E249" s="151">
        <v>0.1295704375</v>
      </c>
      <c r="F249" s="152">
        <v>66.95</v>
      </c>
      <c r="G249" s="159"/>
      <c r="H249" s="95" t="s">
        <v>82</v>
      </c>
      <c r="I249" s="155" t="s">
        <v>16</v>
      </c>
      <c r="J249" s="155">
        <v>47</v>
      </c>
    </row>
    <row r="250" spans="1:10" s="93" customFormat="1" ht="12">
      <c r="A250" s="148" t="s">
        <v>166</v>
      </c>
      <c r="B250" s="149" t="s">
        <v>13</v>
      </c>
      <c r="C250" s="94" t="s">
        <v>173</v>
      </c>
      <c r="D250" s="150">
        <v>0.13134259259259259</v>
      </c>
      <c r="E250" s="151">
        <v>0.13134259259259259</v>
      </c>
      <c r="F250" s="152">
        <v>66.040000000000006</v>
      </c>
      <c r="G250" s="159"/>
      <c r="H250" s="95" t="s">
        <v>82</v>
      </c>
      <c r="I250" s="154" t="s">
        <v>16</v>
      </c>
      <c r="J250" s="154">
        <v>30</v>
      </c>
    </row>
    <row r="251" spans="1:10" s="93" customFormat="1" ht="12">
      <c r="A251" s="148" t="s">
        <v>166</v>
      </c>
      <c r="B251" s="149" t="s">
        <v>13</v>
      </c>
      <c r="C251" s="94" t="s">
        <v>133</v>
      </c>
      <c r="D251" s="150">
        <v>0.13534722222222223</v>
      </c>
      <c r="E251" s="151">
        <v>0.13318166666666667</v>
      </c>
      <c r="F251" s="152">
        <v>65.13</v>
      </c>
      <c r="G251" s="158"/>
      <c r="H251" s="95" t="s">
        <v>82</v>
      </c>
      <c r="I251" s="154" t="s">
        <v>16</v>
      </c>
      <c r="J251" s="154">
        <v>39</v>
      </c>
    </row>
    <row r="252" spans="1:10" s="93" customFormat="1" ht="12">
      <c r="A252" s="148" t="s">
        <v>166</v>
      </c>
      <c r="B252" s="156" t="s">
        <v>13</v>
      </c>
      <c r="C252" s="94" t="s">
        <v>135</v>
      </c>
      <c r="D252" s="150">
        <v>0.14535879629629631</v>
      </c>
      <c r="E252" s="151">
        <v>0.13486389120370371</v>
      </c>
      <c r="F252" s="152">
        <v>64.319999999999993</v>
      </c>
      <c r="G252" s="159"/>
      <c r="H252" s="95" t="s">
        <v>82</v>
      </c>
      <c r="I252" s="161" t="s">
        <v>16</v>
      </c>
      <c r="J252" s="161">
        <v>46</v>
      </c>
    </row>
    <row r="253" spans="1:10" s="93" customFormat="1" ht="12">
      <c r="A253" s="148" t="s">
        <v>166</v>
      </c>
      <c r="B253" s="149" t="s">
        <v>13</v>
      </c>
      <c r="C253" s="94" t="s">
        <v>174</v>
      </c>
      <c r="D253" s="150">
        <v>0.15258101851851852</v>
      </c>
      <c r="E253" s="151">
        <v>0.13790272453703706</v>
      </c>
      <c r="F253" s="152">
        <v>62.9</v>
      </c>
      <c r="G253" s="158"/>
      <c r="H253" s="95" t="s">
        <v>82</v>
      </c>
      <c r="I253" s="154" t="s">
        <v>16</v>
      </c>
      <c r="J253" s="154">
        <v>49</v>
      </c>
    </row>
    <row r="254" spans="1:10" s="93" customFormat="1" ht="12">
      <c r="A254" s="148" t="s">
        <v>166</v>
      </c>
      <c r="B254" s="149" t="s">
        <v>13</v>
      </c>
      <c r="C254" s="94" t="s">
        <v>175</v>
      </c>
      <c r="D254" s="150">
        <v>0.15225694444444446</v>
      </c>
      <c r="E254" s="151">
        <v>0.1400459375</v>
      </c>
      <c r="F254" s="152">
        <v>61.94</v>
      </c>
      <c r="G254" s="159"/>
      <c r="H254" s="95" t="s">
        <v>82</v>
      </c>
      <c r="I254" s="154" t="s">
        <v>16</v>
      </c>
      <c r="J254" s="154">
        <v>47</v>
      </c>
    </row>
    <row r="255" spans="1:10" s="93" customFormat="1" ht="12">
      <c r="A255" s="148" t="s">
        <v>166</v>
      </c>
      <c r="B255" s="149" t="s">
        <v>13</v>
      </c>
      <c r="C255" s="94" t="s">
        <v>141</v>
      </c>
      <c r="D255" s="150">
        <v>0.14429398148148148</v>
      </c>
      <c r="E255" s="151">
        <v>0.14371680555555555</v>
      </c>
      <c r="F255" s="152">
        <v>60.36</v>
      </c>
      <c r="G255" s="159"/>
      <c r="H255" s="95" t="s">
        <v>82</v>
      </c>
      <c r="I255" s="154" t="s">
        <v>16</v>
      </c>
      <c r="J255" s="154">
        <v>37</v>
      </c>
    </row>
    <row r="256" spans="1:10" s="93" customFormat="1" ht="12">
      <c r="A256" s="148" t="s">
        <v>166</v>
      </c>
      <c r="B256" s="149" t="s">
        <v>13</v>
      </c>
      <c r="C256" s="94" t="s">
        <v>138</v>
      </c>
      <c r="D256" s="150">
        <v>0.14949074074074073</v>
      </c>
      <c r="E256" s="151">
        <v>0.14949074074074073</v>
      </c>
      <c r="F256" s="152">
        <v>58.02</v>
      </c>
      <c r="G256" s="159"/>
      <c r="H256" s="95" t="s">
        <v>82</v>
      </c>
      <c r="I256" s="154" t="s">
        <v>16</v>
      </c>
      <c r="J256" s="154">
        <v>29</v>
      </c>
    </row>
    <row r="257" spans="1:10" s="93" customFormat="1" ht="12">
      <c r="A257" s="148" t="s">
        <v>166</v>
      </c>
      <c r="B257" s="149" t="s">
        <v>13</v>
      </c>
      <c r="C257" s="94" t="s">
        <v>140</v>
      </c>
      <c r="D257" s="150">
        <v>0.16957175925925927</v>
      </c>
      <c r="E257" s="151">
        <v>0.16531550810185186</v>
      </c>
      <c r="F257" s="152">
        <v>56.88</v>
      </c>
      <c r="G257" s="159"/>
      <c r="H257" s="95" t="s">
        <v>82</v>
      </c>
      <c r="I257" s="154" t="s">
        <v>15</v>
      </c>
      <c r="J257" s="154">
        <v>37</v>
      </c>
    </row>
    <row r="258" spans="1:10" s="93" customFormat="1" ht="12">
      <c r="A258" s="148" t="s">
        <v>166</v>
      </c>
      <c r="B258" s="149" t="s">
        <v>13</v>
      </c>
      <c r="C258" s="94" t="s">
        <v>176</v>
      </c>
      <c r="D258" s="150">
        <v>0.15525462962962963</v>
      </c>
      <c r="E258" s="151">
        <v>0.15525462962962963</v>
      </c>
      <c r="F258" s="152">
        <v>55.87</v>
      </c>
      <c r="G258" s="159"/>
      <c r="H258" s="95" t="s">
        <v>82</v>
      </c>
      <c r="I258" s="189" t="s">
        <v>16</v>
      </c>
      <c r="J258" s="189" t="s">
        <v>177</v>
      </c>
    </row>
    <row r="259" spans="1:10" s="93" customFormat="1" ht="12">
      <c r="A259" s="148" t="s">
        <v>166</v>
      </c>
      <c r="B259" s="149" t="s">
        <v>13</v>
      </c>
      <c r="C259" s="94" t="s">
        <v>178</v>
      </c>
      <c r="D259" s="150">
        <v>0.16724537037037038</v>
      </c>
      <c r="E259" s="151">
        <v>0.15920086805555556</v>
      </c>
      <c r="F259" s="152">
        <v>54.48</v>
      </c>
      <c r="G259" s="159"/>
      <c r="H259" s="95" t="s">
        <v>82</v>
      </c>
      <c r="I259" s="154" t="s">
        <v>16</v>
      </c>
      <c r="J259" s="154">
        <v>43</v>
      </c>
    </row>
    <row r="260" spans="1:10" s="93" customFormat="1" ht="12">
      <c r="A260" s="148" t="s">
        <v>166</v>
      </c>
      <c r="B260" s="149" t="s">
        <v>13</v>
      </c>
      <c r="C260" s="94" t="s">
        <v>139</v>
      </c>
      <c r="D260" s="150">
        <v>0.16299768518518518</v>
      </c>
      <c r="E260" s="151">
        <v>0.16234569444444444</v>
      </c>
      <c r="F260" s="152">
        <v>53.43</v>
      </c>
      <c r="G260" s="159"/>
      <c r="H260" s="95" t="s">
        <v>82</v>
      </c>
      <c r="I260" s="154" t="s">
        <v>16</v>
      </c>
      <c r="J260" s="154">
        <v>37</v>
      </c>
    </row>
    <row r="261" spans="1:10" s="93" customFormat="1" ht="12">
      <c r="A261" s="148" t="s">
        <v>166</v>
      </c>
      <c r="B261" s="149" t="s">
        <v>13</v>
      </c>
      <c r="C261" s="94" t="s">
        <v>179</v>
      </c>
      <c r="D261" s="150">
        <v>0.1917939814814815</v>
      </c>
      <c r="E261" s="151">
        <v>0.1917939814814815</v>
      </c>
      <c r="F261" s="152">
        <v>49.03</v>
      </c>
      <c r="G261" s="149"/>
      <c r="H261" s="95" t="s">
        <v>82</v>
      </c>
      <c r="I261" s="154" t="s">
        <v>15</v>
      </c>
      <c r="J261" s="154">
        <v>26</v>
      </c>
    </row>
    <row r="262" spans="1:10" s="93" customFormat="1" ht="12">
      <c r="A262" s="148" t="s">
        <v>166</v>
      </c>
      <c r="B262" s="149" t="s">
        <v>13</v>
      </c>
      <c r="C262" s="94" t="s">
        <v>180</v>
      </c>
      <c r="D262" s="150">
        <v>0.24836805555555555</v>
      </c>
      <c r="E262" s="151">
        <v>0.19258459027777777</v>
      </c>
      <c r="F262" s="152">
        <v>45.04</v>
      </c>
      <c r="G262" s="158"/>
      <c r="H262" s="95" t="s">
        <v>82</v>
      </c>
      <c r="I262" s="155" t="s">
        <v>16</v>
      </c>
      <c r="J262" s="155">
        <v>65</v>
      </c>
    </row>
    <row r="263" spans="1:10" s="93" customFormat="1" ht="12">
      <c r="A263" s="148" t="s">
        <v>166</v>
      </c>
      <c r="B263" s="149" t="s">
        <v>17</v>
      </c>
      <c r="C263" s="94" t="s">
        <v>181</v>
      </c>
      <c r="D263" s="150">
        <v>0.11047453703703704</v>
      </c>
      <c r="E263" s="151">
        <v>0.10692830439814814</v>
      </c>
      <c r="F263" s="152">
        <v>81.12</v>
      </c>
      <c r="G263" s="158">
        <v>312.19</v>
      </c>
      <c r="H263" s="95" t="s">
        <v>82</v>
      </c>
      <c r="I263" s="154" t="s">
        <v>16</v>
      </c>
      <c r="J263" s="154">
        <v>41</v>
      </c>
    </row>
    <row r="264" spans="1:10" s="93" customFormat="1" ht="12">
      <c r="A264" s="148" t="s">
        <v>166</v>
      </c>
      <c r="B264" s="149" t="s">
        <v>17</v>
      </c>
      <c r="C264" s="94" t="s">
        <v>81</v>
      </c>
      <c r="D264" s="150">
        <v>0.11766203703703704</v>
      </c>
      <c r="E264" s="151">
        <v>0.10916683796296296</v>
      </c>
      <c r="F264" s="152">
        <v>79.459999999999994</v>
      </c>
      <c r="G264" s="158"/>
      <c r="H264" s="95" t="s">
        <v>82</v>
      </c>
      <c r="I264" s="154" t="s">
        <v>16</v>
      </c>
      <c r="J264" s="154">
        <v>46</v>
      </c>
    </row>
    <row r="265" spans="1:10" s="93" customFormat="1" ht="12">
      <c r="A265" s="148" t="s">
        <v>166</v>
      </c>
      <c r="B265" s="149" t="s">
        <v>17</v>
      </c>
      <c r="C265" s="94" t="s">
        <v>86</v>
      </c>
      <c r="D265" s="150">
        <v>0.12807870370370369</v>
      </c>
      <c r="E265" s="151">
        <v>0.11369546527777777</v>
      </c>
      <c r="F265" s="152">
        <v>76.290000000000006</v>
      </c>
      <c r="G265" s="149"/>
      <c r="H265" s="95" t="s">
        <v>82</v>
      </c>
      <c r="I265" s="154" t="s">
        <v>16</v>
      </c>
      <c r="J265" s="154">
        <v>51</v>
      </c>
    </row>
    <row r="266" spans="1:10" s="93" customFormat="1" ht="12">
      <c r="A266" s="148" t="s">
        <v>166</v>
      </c>
      <c r="B266" s="149" t="s">
        <v>17</v>
      </c>
      <c r="C266" s="94" t="s">
        <v>87</v>
      </c>
      <c r="D266" s="150">
        <v>0.11516203703703703</v>
      </c>
      <c r="E266" s="151">
        <v>0.11516203703703703</v>
      </c>
      <c r="F266" s="152">
        <v>75.319999999999993</v>
      </c>
      <c r="G266" s="159"/>
      <c r="H266" s="95" t="s">
        <v>82</v>
      </c>
      <c r="I266" s="154" t="s">
        <v>16</v>
      </c>
      <c r="J266" s="154">
        <v>24</v>
      </c>
    </row>
    <row r="267" spans="1:10" s="93" customFormat="1" ht="12">
      <c r="A267" s="148" t="s">
        <v>166</v>
      </c>
      <c r="B267" s="149" t="s">
        <v>17</v>
      </c>
      <c r="C267" s="94" t="s">
        <v>85</v>
      </c>
      <c r="D267" s="150">
        <v>0.11905092592592592</v>
      </c>
      <c r="E267" s="151">
        <v>0.11618179861111111</v>
      </c>
      <c r="F267" s="152">
        <v>74.66</v>
      </c>
      <c r="G267" s="158"/>
      <c r="H267" s="95" t="s">
        <v>82</v>
      </c>
      <c r="I267" s="154" t="s">
        <v>16</v>
      </c>
      <c r="J267" s="154">
        <v>40</v>
      </c>
    </row>
    <row r="268" spans="1:10" s="93" customFormat="1" ht="12">
      <c r="A268" s="148" t="s">
        <v>166</v>
      </c>
      <c r="B268" s="149" t="s">
        <v>17</v>
      </c>
      <c r="C268" s="94" t="s">
        <v>90</v>
      </c>
      <c r="D268" s="150">
        <v>0.12223379629629628</v>
      </c>
      <c r="E268" s="151">
        <v>0.11831009143518517</v>
      </c>
      <c r="F268" s="152">
        <v>73.319999999999993</v>
      </c>
      <c r="G268" s="159"/>
      <c r="H268" s="95" t="s">
        <v>82</v>
      </c>
      <c r="I268" s="154" t="s">
        <v>16</v>
      </c>
      <c r="J268" s="154">
        <v>41</v>
      </c>
    </row>
    <row r="269" spans="1:10" s="93" customFormat="1" ht="12">
      <c r="A269" s="148" t="s">
        <v>166</v>
      </c>
      <c r="B269" s="149" t="s">
        <v>17</v>
      </c>
      <c r="C269" s="94" t="s">
        <v>93</v>
      </c>
      <c r="D269" s="150">
        <v>0.12314814814814816</v>
      </c>
      <c r="E269" s="151">
        <v>0.12203981481481482</v>
      </c>
      <c r="F269" s="152">
        <v>71.08</v>
      </c>
      <c r="G269" s="159"/>
      <c r="H269" s="95" t="s">
        <v>82</v>
      </c>
      <c r="I269" s="154" t="s">
        <v>16</v>
      </c>
      <c r="J269" s="154">
        <v>38</v>
      </c>
    </row>
    <row r="270" spans="1:10" s="93" customFormat="1" ht="12">
      <c r="A270" s="148" t="s">
        <v>166</v>
      </c>
      <c r="B270" s="149" t="s">
        <v>17</v>
      </c>
      <c r="C270" s="94" t="s">
        <v>88</v>
      </c>
      <c r="D270" s="150">
        <v>0.13733796296296297</v>
      </c>
      <c r="E270" s="151">
        <v>0.12852086574074073</v>
      </c>
      <c r="F270" s="152">
        <v>67.489999999999995</v>
      </c>
      <c r="G270" s="149"/>
      <c r="H270" s="95" t="s">
        <v>82</v>
      </c>
      <c r="I270" s="154" t="s">
        <v>16</v>
      </c>
      <c r="J270" s="154">
        <v>45</v>
      </c>
    </row>
    <row r="271" spans="1:10" s="93" customFormat="1" ht="12">
      <c r="A271" s="148" t="s">
        <v>166</v>
      </c>
      <c r="B271" s="149" t="s">
        <v>17</v>
      </c>
      <c r="C271" s="94" t="s">
        <v>182</v>
      </c>
      <c r="D271" s="150">
        <v>0.14340277777777777</v>
      </c>
      <c r="E271" s="151">
        <v>0.13075465277777779</v>
      </c>
      <c r="F271" s="152">
        <v>66.34</v>
      </c>
      <c r="G271" s="159"/>
      <c r="H271" s="95" t="s">
        <v>82</v>
      </c>
      <c r="I271" s="154" t="s">
        <v>16</v>
      </c>
      <c r="J271" s="154">
        <v>48</v>
      </c>
    </row>
    <row r="272" spans="1:10" s="93" customFormat="1" ht="12">
      <c r="A272" s="148" t="s">
        <v>166</v>
      </c>
      <c r="B272" s="149" t="s">
        <v>17</v>
      </c>
      <c r="C272" s="94" t="s">
        <v>97</v>
      </c>
      <c r="D272" s="150">
        <v>0.14667824074074073</v>
      </c>
      <c r="E272" s="151">
        <v>0.14299661689814813</v>
      </c>
      <c r="F272" s="152">
        <v>65.760000000000005</v>
      </c>
      <c r="G272" s="149"/>
      <c r="H272" s="95" t="s">
        <v>82</v>
      </c>
      <c r="I272" s="154" t="s">
        <v>15</v>
      </c>
      <c r="J272" s="154">
        <v>37</v>
      </c>
    </row>
    <row r="273" spans="1:10" s="93" customFormat="1" ht="12">
      <c r="A273" s="148" t="s">
        <v>166</v>
      </c>
      <c r="B273" s="149" t="s">
        <v>17</v>
      </c>
      <c r="C273" s="94" t="s">
        <v>100</v>
      </c>
      <c r="D273" s="150">
        <v>0.14300925925925925</v>
      </c>
      <c r="E273" s="151">
        <v>0.1338280648148148</v>
      </c>
      <c r="F273" s="152">
        <v>64.819999999999993</v>
      </c>
      <c r="G273" s="159"/>
      <c r="H273" s="95" t="s">
        <v>82</v>
      </c>
      <c r="I273" s="154" t="s">
        <v>16</v>
      </c>
      <c r="J273" s="154">
        <v>45</v>
      </c>
    </row>
    <row r="274" spans="1:10" s="93" customFormat="1" ht="12">
      <c r="A274" s="148" t="s">
        <v>166</v>
      </c>
      <c r="B274" s="149" t="s">
        <v>17</v>
      </c>
      <c r="C274" s="94" t="s">
        <v>183</v>
      </c>
      <c r="D274" s="150">
        <v>0.16096064814814814</v>
      </c>
      <c r="E274" s="151">
        <v>0.1351425601851852</v>
      </c>
      <c r="F274" s="152">
        <v>64.180000000000007</v>
      </c>
      <c r="G274" s="158"/>
      <c r="H274" s="95" t="s">
        <v>82</v>
      </c>
      <c r="I274" s="154" t="s">
        <v>16</v>
      </c>
      <c r="J274" s="154">
        <v>57</v>
      </c>
    </row>
    <row r="275" spans="1:10" s="93" customFormat="1" ht="12">
      <c r="A275" s="148" t="s">
        <v>166</v>
      </c>
      <c r="B275" s="149" t="s">
        <v>17</v>
      </c>
      <c r="C275" s="94" t="s">
        <v>184</v>
      </c>
      <c r="D275" s="150">
        <v>0.15127314814814816</v>
      </c>
      <c r="E275" s="151">
        <v>0.15127314814814816</v>
      </c>
      <c r="F275" s="152">
        <v>62.16</v>
      </c>
      <c r="G275" s="158"/>
      <c r="H275" s="95" t="s">
        <v>82</v>
      </c>
      <c r="I275" s="154" t="s">
        <v>15</v>
      </c>
      <c r="J275" s="154">
        <v>26</v>
      </c>
    </row>
    <row r="276" spans="1:10" s="93" customFormat="1" ht="12">
      <c r="A276" s="148" t="s">
        <v>166</v>
      </c>
      <c r="B276" s="149" t="s">
        <v>17</v>
      </c>
      <c r="C276" s="94" t="s">
        <v>99</v>
      </c>
      <c r="D276" s="150">
        <v>0.16162037037037039</v>
      </c>
      <c r="E276" s="151">
        <v>0.16162037037037039</v>
      </c>
      <c r="F276" s="152">
        <v>58.18</v>
      </c>
      <c r="G276" s="158"/>
      <c r="H276" s="95" t="s">
        <v>82</v>
      </c>
      <c r="I276" s="154" t="s">
        <v>15</v>
      </c>
      <c r="J276" s="154">
        <v>25</v>
      </c>
    </row>
    <row r="277" spans="1:10" s="93" customFormat="1" ht="12">
      <c r="A277" s="148" t="s">
        <v>166</v>
      </c>
      <c r="B277" s="149" t="s">
        <v>19</v>
      </c>
      <c r="C277" s="94" t="s">
        <v>185</v>
      </c>
      <c r="D277" s="150">
        <v>0.13489583333333333</v>
      </c>
      <c r="E277" s="151">
        <v>0.11571364583333332</v>
      </c>
      <c r="F277" s="152">
        <v>81.260000000000005</v>
      </c>
      <c r="G277" s="158">
        <v>309.31</v>
      </c>
      <c r="H277" s="95" t="s">
        <v>82</v>
      </c>
      <c r="I277" s="155" t="s">
        <v>15</v>
      </c>
      <c r="J277" s="155">
        <v>49</v>
      </c>
    </row>
    <row r="278" spans="1:10" s="93" customFormat="1" ht="12">
      <c r="A278" s="148" t="s">
        <v>166</v>
      </c>
      <c r="B278" s="149" t="s">
        <v>19</v>
      </c>
      <c r="C278" s="94" t="s">
        <v>186</v>
      </c>
      <c r="D278" s="150">
        <v>0.14127314814814815</v>
      </c>
      <c r="E278" s="151">
        <v>0.1072828287037037</v>
      </c>
      <c r="F278" s="152">
        <v>80.849999999999994</v>
      </c>
      <c r="G278" s="159"/>
      <c r="H278" s="95" t="s">
        <v>82</v>
      </c>
      <c r="I278" s="155" t="s">
        <v>16</v>
      </c>
      <c r="J278" s="155">
        <v>67</v>
      </c>
    </row>
    <row r="279" spans="1:10" s="93" customFormat="1" ht="12">
      <c r="A279" s="148" t="s">
        <v>166</v>
      </c>
      <c r="B279" s="149" t="s">
        <v>19</v>
      </c>
      <c r="C279" s="94" t="s">
        <v>149</v>
      </c>
      <c r="D279" s="150">
        <v>0.13525462962962961</v>
      </c>
      <c r="E279" s="151">
        <v>0.11247774999999999</v>
      </c>
      <c r="F279" s="152">
        <v>77.12</v>
      </c>
      <c r="G279" s="159"/>
      <c r="H279" s="95" t="s">
        <v>82</v>
      </c>
      <c r="I279" s="155" t="s">
        <v>16</v>
      </c>
      <c r="J279" s="155">
        <v>58</v>
      </c>
    </row>
    <row r="280" spans="1:10" s="93" customFormat="1" ht="12">
      <c r="A280" s="148" t="s">
        <v>166</v>
      </c>
      <c r="B280" s="149" t="s">
        <v>19</v>
      </c>
      <c r="C280" s="94" t="s">
        <v>187</v>
      </c>
      <c r="D280" s="150">
        <v>0.16649305555555557</v>
      </c>
      <c r="E280" s="151">
        <v>0.12377093750000001</v>
      </c>
      <c r="F280" s="152">
        <v>70.08</v>
      </c>
      <c r="G280" s="159"/>
      <c r="H280" s="95" t="s">
        <v>82</v>
      </c>
      <c r="I280" s="154" t="s">
        <v>16</v>
      </c>
      <c r="J280" s="154">
        <v>69</v>
      </c>
    </row>
    <row r="281" spans="1:10" s="93" customFormat="1" ht="12">
      <c r="A281" s="148" t="s">
        <v>166</v>
      </c>
      <c r="B281" s="149" t="s">
        <v>19</v>
      </c>
      <c r="C281" s="94" t="s">
        <v>150</v>
      </c>
      <c r="D281" s="150">
        <v>0.14217592592592593</v>
      </c>
      <c r="E281" s="151">
        <v>0.13077341666666667</v>
      </c>
      <c r="F281" s="152">
        <v>66.33</v>
      </c>
      <c r="G281" s="158"/>
      <c r="H281" s="95" t="s">
        <v>82</v>
      </c>
      <c r="I281" s="155" t="s">
        <v>16</v>
      </c>
      <c r="J281" s="155">
        <v>47</v>
      </c>
    </row>
    <row r="282" spans="1:10" s="93" customFormat="1" ht="12">
      <c r="A282" s="148" t="s">
        <v>166</v>
      </c>
      <c r="B282" s="149" t="s">
        <v>188</v>
      </c>
      <c r="C282" s="94" t="s">
        <v>189</v>
      </c>
      <c r="D282" s="150">
        <v>0.10589120370370371</v>
      </c>
      <c r="E282" s="151">
        <v>0.10079783680555555</v>
      </c>
      <c r="F282" s="152">
        <v>86.06</v>
      </c>
      <c r="G282" s="158">
        <v>296.36</v>
      </c>
      <c r="H282" s="95" t="s">
        <v>82</v>
      </c>
      <c r="I282" s="154" t="s">
        <v>16</v>
      </c>
      <c r="J282" s="154">
        <v>43</v>
      </c>
    </row>
    <row r="283" spans="1:10" s="93" customFormat="1" ht="12">
      <c r="A283" s="148" t="s">
        <v>166</v>
      </c>
      <c r="B283" s="149" t="s">
        <v>188</v>
      </c>
      <c r="C283" s="94" t="s">
        <v>190</v>
      </c>
      <c r="D283" s="150">
        <v>0.12188657407407406</v>
      </c>
      <c r="E283" s="151">
        <v>0.1150487372685185</v>
      </c>
      <c r="F283" s="152">
        <v>75.400000000000006</v>
      </c>
      <c r="G283" s="149"/>
      <c r="H283" s="95" t="s">
        <v>82</v>
      </c>
      <c r="I283" s="154" t="s">
        <v>16</v>
      </c>
      <c r="J283" s="154">
        <v>44</v>
      </c>
    </row>
    <row r="284" spans="1:10" s="93" customFormat="1" ht="12">
      <c r="A284" s="148" t="s">
        <v>166</v>
      </c>
      <c r="B284" s="149" t="s">
        <v>188</v>
      </c>
      <c r="C284" s="94" t="s">
        <v>191</v>
      </c>
      <c r="D284" s="150">
        <v>0.14162037037037037</v>
      </c>
      <c r="E284" s="151">
        <v>0.12571640277777779</v>
      </c>
      <c r="F284" s="152">
        <v>69</v>
      </c>
      <c r="G284" s="149"/>
      <c r="H284" s="95" t="s">
        <v>82</v>
      </c>
      <c r="I284" s="154" t="s">
        <v>16</v>
      </c>
      <c r="J284" s="154">
        <v>51</v>
      </c>
    </row>
    <row r="285" spans="1:10" s="93" customFormat="1" ht="12">
      <c r="A285" s="148" t="s">
        <v>166</v>
      </c>
      <c r="B285" s="149" t="s">
        <v>188</v>
      </c>
      <c r="C285" s="94" t="s">
        <v>192</v>
      </c>
      <c r="D285" s="150">
        <v>0.14269675925925926</v>
      </c>
      <c r="E285" s="151">
        <v>0.14269675925925926</v>
      </c>
      <c r="F285" s="152">
        <v>65.900000000000006</v>
      </c>
      <c r="G285" s="149"/>
      <c r="H285" s="95" t="s">
        <v>82</v>
      </c>
      <c r="I285" s="154" t="s">
        <v>15</v>
      </c>
      <c r="J285" s="154">
        <v>27</v>
      </c>
    </row>
    <row r="286" spans="1:10" s="93" customFormat="1" ht="12">
      <c r="A286" s="148" t="s">
        <v>166</v>
      </c>
      <c r="B286" s="149" t="s">
        <v>188</v>
      </c>
      <c r="C286" s="94" t="s">
        <v>193</v>
      </c>
      <c r="D286" s="150">
        <v>0.1504398148148148</v>
      </c>
      <c r="E286" s="151">
        <v>0.1335454236111111</v>
      </c>
      <c r="F286" s="152">
        <v>64.95</v>
      </c>
      <c r="G286" s="149"/>
      <c r="H286" s="95" t="s">
        <v>82</v>
      </c>
      <c r="I286" s="154" t="s">
        <v>16</v>
      </c>
      <c r="J286" s="154">
        <v>51</v>
      </c>
    </row>
    <row r="287" spans="1:10" s="93" customFormat="1" ht="12">
      <c r="A287" s="148" t="s">
        <v>166</v>
      </c>
      <c r="B287" s="149" t="s">
        <v>188</v>
      </c>
      <c r="C287" s="94" t="s">
        <v>194</v>
      </c>
      <c r="D287" s="150">
        <v>0.17035879629629627</v>
      </c>
      <c r="E287" s="151">
        <v>0.15170450810185182</v>
      </c>
      <c r="F287" s="152">
        <v>61.98</v>
      </c>
      <c r="G287" s="149"/>
      <c r="H287" s="95" t="s">
        <v>82</v>
      </c>
      <c r="I287" s="154" t="s">
        <v>15</v>
      </c>
      <c r="J287" s="154">
        <v>46</v>
      </c>
    </row>
    <row r="288" spans="1:10" s="93" customFormat="1" ht="12">
      <c r="A288" s="148" t="s">
        <v>166</v>
      </c>
      <c r="B288" s="149" t="s">
        <v>188</v>
      </c>
      <c r="C288" s="94" t="s">
        <v>195</v>
      </c>
      <c r="D288" s="150">
        <v>0.13998842592592592</v>
      </c>
      <c r="E288" s="151">
        <v>0.13998842592592592</v>
      </c>
      <c r="F288" s="152">
        <v>61.96</v>
      </c>
      <c r="G288" s="149"/>
      <c r="H288" s="95" t="s">
        <v>82</v>
      </c>
      <c r="I288" s="154" t="s">
        <v>16</v>
      </c>
      <c r="J288" s="154">
        <v>26</v>
      </c>
    </row>
    <row r="289" spans="1:10" s="93" customFormat="1" ht="12">
      <c r="A289" s="148" t="s">
        <v>166</v>
      </c>
      <c r="B289" s="149" t="s">
        <v>188</v>
      </c>
      <c r="C289" s="94" t="s">
        <v>196</v>
      </c>
      <c r="D289" s="150">
        <v>0.16302083333333334</v>
      </c>
      <c r="E289" s="151">
        <v>0.14210526041666668</v>
      </c>
      <c r="F289" s="152">
        <v>61.04</v>
      </c>
      <c r="G289" s="149"/>
      <c r="H289" s="95" t="s">
        <v>82</v>
      </c>
      <c r="I289" s="154" t="s">
        <v>16</v>
      </c>
      <c r="J289" s="154">
        <v>53</v>
      </c>
    </row>
    <row r="290" spans="1:10" s="93" customFormat="1" ht="12">
      <c r="A290" s="148" t="s">
        <v>166</v>
      </c>
      <c r="B290" s="149" t="s">
        <v>188</v>
      </c>
      <c r="C290" s="94" t="s">
        <v>197</v>
      </c>
      <c r="D290" s="150">
        <v>0.14528935185185185</v>
      </c>
      <c r="E290" s="151">
        <v>0.14528935185185185</v>
      </c>
      <c r="F290" s="152">
        <v>59.7</v>
      </c>
      <c r="G290" s="149"/>
      <c r="H290" s="95" t="s">
        <v>82</v>
      </c>
      <c r="I290" s="154" t="s">
        <v>16</v>
      </c>
      <c r="J290" s="154">
        <v>27</v>
      </c>
    </row>
    <row r="291" spans="1:10" s="93" customFormat="1" ht="12">
      <c r="A291" s="148" t="s">
        <v>166</v>
      </c>
      <c r="B291" s="149" t="s">
        <v>188</v>
      </c>
      <c r="C291" s="94" t="s">
        <v>198</v>
      </c>
      <c r="D291" s="150">
        <v>0.16666666666666666</v>
      </c>
      <c r="E291" s="151">
        <v>0.16013333333333332</v>
      </c>
      <c r="F291" s="152">
        <v>58.72</v>
      </c>
      <c r="G291" s="149"/>
      <c r="H291" s="95" t="s">
        <v>82</v>
      </c>
      <c r="I291" s="154" t="s">
        <v>15</v>
      </c>
      <c r="J291" s="154">
        <v>39</v>
      </c>
    </row>
    <row r="292" spans="1:10" s="93" customFormat="1" ht="12">
      <c r="A292" s="148" t="s">
        <v>166</v>
      </c>
      <c r="B292" s="149" t="s">
        <v>188</v>
      </c>
      <c r="C292" s="94" t="s">
        <v>199</v>
      </c>
      <c r="D292" s="150">
        <v>0.15530092592592593</v>
      </c>
      <c r="E292" s="151">
        <v>0.14783095138888888</v>
      </c>
      <c r="F292" s="152">
        <v>58.68</v>
      </c>
      <c r="G292" s="149"/>
      <c r="H292" s="95" t="s">
        <v>82</v>
      </c>
      <c r="I292" s="154" t="s">
        <v>16</v>
      </c>
      <c r="J292" s="154">
        <v>43</v>
      </c>
    </row>
    <row r="293" spans="1:10" s="93" customFormat="1" ht="12">
      <c r="A293" s="148" t="s">
        <v>166</v>
      </c>
      <c r="B293" s="149" t="s">
        <v>188</v>
      </c>
      <c r="C293" s="94" t="s">
        <v>200</v>
      </c>
      <c r="D293" s="150">
        <v>0.1787037037037037</v>
      </c>
      <c r="E293" s="151">
        <v>0.16006490740740742</v>
      </c>
      <c r="F293" s="152">
        <v>54.19</v>
      </c>
      <c r="G293" s="149"/>
      <c r="H293" s="95" t="s">
        <v>82</v>
      </c>
      <c r="I293" s="154" t="s">
        <v>16</v>
      </c>
      <c r="J293" s="154">
        <v>50</v>
      </c>
    </row>
    <row r="294" spans="1:10" s="93" customFormat="1" ht="12">
      <c r="A294" s="148" t="s">
        <v>166</v>
      </c>
      <c r="B294" s="149" t="s">
        <v>188</v>
      </c>
      <c r="C294" s="94" t="s">
        <v>201</v>
      </c>
      <c r="D294" s="150">
        <v>0.18533564814814815</v>
      </c>
      <c r="E294" s="151">
        <v>0.17944197453703703</v>
      </c>
      <c r="F294" s="152">
        <v>52.4</v>
      </c>
      <c r="G294" s="149"/>
      <c r="H294" s="95" t="s">
        <v>82</v>
      </c>
      <c r="I294" s="154" t="s">
        <v>15</v>
      </c>
      <c r="J294" s="154">
        <v>38</v>
      </c>
    </row>
    <row r="295" spans="1:10" s="93" customFormat="1" ht="12">
      <c r="A295" s="148" t="s">
        <v>166</v>
      </c>
      <c r="B295" s="149" t="s">
        <v>188</v>
      </c>
      <c r="C295" s="94" t="s">
        <v>202</v>
      </c>
      <c r="D295" s="150">
        <v>0.1932638888888889</v>
      </c>
      <c r="E295" s="151">
        <v>0.17621801388888891</v>
      </c>
      <c r="F295" s="152">
        <v>49.22</v>
      </c>
      <c r="G295" s="149"/>
      <c r="H295" s="95" t="s">
        <v>82</v>
      </c>
      <c r="I295" s="154" t="s">
        <v>16</v>
      </c>
      <c r="J295" s="154">
        <v>48</v>
      </c>
    </row>
    <row r="296" spans="1:10" s="93" customFormat="1" ht="12">
      <c r="A296" s="148" t="s">
        <v>166</v>
      </c>
      <c r="B296" s="149" t="s">
        <v>188</v>
      </c>
      <c r="C296" s="94" t="s">
        <v>203</v>
      </c>
      <c r="D296" s="150">
        <v>0.1834375</v>
      </c>
      <c r="E296" s="151">
        <v>0.18270375</v>
      </c>
      <c r="F296" s="152">
        <v>47.47</v>
      </c>
      <c r="G296" s="149"/>
      <c r="H296" s="95" t="s">
        <v>82</v>
      </c>
      <c r="I296" s="154" t="s">
        <v>16</v>
      </c>
      <c r="J296" s="154">
        <v>37</v>
      </c>
    </row>
    <row r="297" spans="1:10" s="93" customFormat="1" ht="12">
      <c r="A297" s="148" t="s">
        <v>166</v>
      </c>
      <c r="B297" s="149" t="s">
        <v>188</v>
      </c>
      <c r="C297" s="94" t="s">
        <v>204</v>
      </c>
      <c r="D297" s="150">
        <v>0.23340277777777776</v>
      </c>
      <c r="E297" s="151">
        <v>0.20021290277777776</v>
      </c>
      <c r="F297" s="152">
        <v>46.96</v>
      </c>
      <c r="G297" s="149"/>
      <c r="H297" s="95" t="s">
        <v>82</v>
      </c>
      <c r="I297" s="154" t="s">
        <v>15</v>
      </c>
      <c r="J297" s="154">
        <v>49</v>
      </c>
    </row>
    <row r="298" spans="1:10" s="93" customFormat="1" ht="12">
      <c r="A298" s="148" t="s">
        <v>166</v>
      </c>
      <c r="B298" s="149" t="s">
        <v>188</v>
      </c>
      <c r="C298" s="94" t="s">
        <v>205</v>
      </c>
      <c r="D298" s="150">
        <v>0.19550925925925924</v>
      </c>
      <c r="E298" s="151">
        <v>0.18766933796296295</v>
      </c>
      <c r="F298" s="152">
        <v>46.22</v>
      </c>
      <c r="G298" s="149"/>
      <c r="H298" s="95" t="s">
        <v>82</v>
      </c>
      <c r="I298" s="154" t="s">
        <v>16</v>
      </c>
      <c r="J298" s="154">
        <v>42</v>
      </c>
    </row>
    <row r="299" spans="1:10" s="93" customFormat="1" ht="12">
      <c r="A299" s="148" t="s">
        <v>166</v>
      </c>
      <c r="B299" s="149" t="s">
        <v>188</v>
      </c>
      <c r="C299" s="94" t="s">
        <v>206</v>
      </c>
      <c r="D299" s="150">
        <v>0.20377314814814815</v>
      </c>
      <c r="E299" s="151">
        <v>0.19069091203703703</v>
      </c>
      <c r="F299" s="152">
        <v>45.49</v>
      </c>
      <c r="G299" s="149"/>
      <c r="H299" s="95" t="s">
        <v>82</v>
      </c>
      <c r="I299" s="154" t="s">
        <v>16</v>
      </c>
      <c r="J299" s="154">
        <v>45</v>
      </c>
    </row>
    <row r="300" spans="1:10" s="93" customFormat="1" ht="12">
      <c r="A300" s="148" t="s">
        <v>166</v>
      </c>
      <c r="B300" s="149" t="s">
        <v>188</v>
      </c>
      <c r="C300" s="94" t="s">
        <v>207</v>
      </c>
      <c r="D300" s="150">
        <v>0.19770833333333335</v>
      </c>
      <c r="E300" s="151">
        <v>0.19770833333333335</v>
      </c>
      <c r="F300" s="152">
        <v>43.87</v>
      </c>
      <c r="G300" s="149"/>
      <c r="H300" s="95" t="s">
        <v>82</v>
      </c>
      <c r="I300" s="154" t="s">
        <v>16</v>
      </c>
      <c r="J300" s="154">
        <v>34</v>
      </c>
    </row>
    <row r="301" spans="1:10" s="93" customFormat="1" ht="12">
      <c r="A301" s="148" t="s">
        <v>166</v>
      </c>
      <c r="B301" s="149" t="s">
        <v>188</v>
      </c>
      <c r="C301" s="94" t="s">
        <v>208</v>
      </c>
      <c r="D301" s="150">
        <v>0.20549768518518519</v>
      </c>
      <c r="E301" s="151">
        <v>0.20220972222222222</v>
      </c>
      <c r="F301" s="152">
        <v>42.89</v>
      </c>
      <c r="G301" s="149"/>
      <c r="H301" s="95" t="s">
        <v>82</v>
      </c>
      <c r="I301" s="154" t="s">
        <v>16</v>
      </c>
      <c r="J301" s="154">
        <v>39</v>
      </c>
    </row>
    <row r="302" spans="1:10" s="93" customFormat="1" ht="12">
      <c r="A302" s="148" t="s">
        <v>166</v>
      </c>
      <c r="B302" s="149" t="s">
        <v>188</v>
      </c>
      <c r="C302" s="94" t="s">
        <v>209</v>
      </c>
      <c r="D302" s="150">
        <v>0.2288310185185185</v>
      </c>
      <c r="E302" s="151">
        <v>0.2288310185185185</v>
      </c>
      <c r="F302" s="152">
        <v>37.9</v>
      </c>
      <c r="G302" s="149"/>
      <c r="H302" s="95" t="s">
        <v>82</v>
      </c>
      <c r="I302" s="154" t="s">
        <v>16</v>
      </c>
      <c r="J302" s="154">
        <v>34</v>
      </c>
    </row>
    <row r="303" spans="1:10" s="93" customFormat="1" ht="12">
      <c r="A303" s="148" t="s">
        <v>166</v>
      </c>
      <c r="B303" s="149" t="s">
        <v>210</v>
      </c>
      <c r="C303" s="94" t="s">
        <v>211</v>
      </c>
      <c r="D303" s="150">
        <v>0.11965277777777777</v>
      </c>
      <c r="E303" s="151">
        <v>0.11294025694444444</v>
      </c>
      <c r="F303" s="152">
        <v>76.8</v>
      </c>
      <c r="G303" s="158">
        <v>286.95</v>
      </c>
      <c r="H303" s="95" t="s">
        <v>163</v>
      </c>
      <c r="I303" s="154" t="s">
        <v>16</v>
      </c>
      <c r="J303" s="154">
        <v>44</v>
      </c>
    </row>
    <row r="304" spans="1:10" s="93" customFormat="1" ht="12">
      <c r="A304" s="148" t="s">
        <v>166</v>
      </c>
      <c r="B304" s="149" t="s">
        <v>210</v>
      </c>
      <c r="C304" s="94" t="s">
        <v>212</v>
      </c>
      <c r="D304" s="150">
        <v>0.11950231481481481</v>
      </c>
      <c r="E304" s="151">
        <v>0.11759027777777777</v>
      </c>
      <c r="F304" s="152">
        <v>73.77</v>
      </c>
      <c r="G304" s="149"/>
      <c r="H304" s="95" t="s">
        <v>163</v>
      </c>
      <c r="I304" s="154" t="s">
        <v>16</v>
      </c>
      <c r="J304" s="154">
        <v>39</v>
      </c>
    </row>
    <row r="305" spans="1:10" s="93" customFormat="1" ht="12">
      <c r="A305" s="148" t="s">
        <v>166</v>
      </c>
      <c r="B305" s="149" t="s">
        <v>210</v>
      </c>
      <c r="C305" s="94" t="s">
        <v>213</v>
      </c>
      <c r="D305" s="150">
        <v>0.13001157407407407</v>
      </c>
      <c r="E305" s="151">
        <v>0.12687829513888887</v>
      </c>
      <c r="F305" s="152">
        <v>68.37</v>
      </c>
      <c r="G305" s="149"/>
      <c r="H305" s="95" t="s">
        <v>163</v>
      </c>
      <c r="I305" s="154" t="s">
        <v>16</v>
      </c>
      <c r="J305" s="154">
        <v>40</v>
      </c>
    </row>
    <row r="306" spans="1:10" s="93" customFormat="1" ht="12">
      <c r="A306" s="148" t="s">
        <v>166</v>
      </c>
      <c r="B306" s="149" t="s">
        <v>210</v>
      </c>
      <c r="C306" s="94" t="s">
        <v>214</v>
      </c>
      <c r="D306" s="150">
        <v>0.13287037037037039</v>
      </c>
      <c r="E306" s="151">
        <v>0.12754226851851852</v>
      </c>
      <c r="F306" s="152">
        <v>68.010000000000005</v>
      </c>
      <c r="G306" s="158"/>
      <c r="H306" s="95" t="s">
        <v>163</v>
      </c>
      <c r="I306" s="154" t="s">
        <v>16</v>
      </c>
      <c r="J306" s="154">
        <v>42</v>
      </c>
    </row>
    <row r="307" spans="1:10" s="93" customFormat="1" ht="12">
      <c r="A307" s="148" t="s">
        <v>166</v>
      </c>
      <c r="B307" s="149" t="s">
        <v>210</v>
      </c>
      <c r="C307" s="94" t="s">
        <v>215</v>
      </c>
      <c r="D307" s="150">
        <v>0.14649305555555556</v>
      </c>
      <c r="E307" s="151">
        <v>0.14557014930555556</v>
      </c>
      <c r="F307" s="152">
        <v>64.599999999999994</v>
      </c>
      <c r="G307" s="149"/>
      <c r="H307" s="95" t="s">
        <v>163</v>
      </c>
      <c r="I307" s="154" t="s">
        <v>15</v>
      </c>
      <c r="J307" s="154">
        <v>33</v>
      </c>
    </row>
    <row r="308" spans="1:10" s="93" customFormat="1" ht="12">
      <c r="A308" s="148" t="s">
        <v>166</v>
      </c>
      <c r="B308" s="157" t="s">
        <v>18</v>
      </c>
      <c r="C308" s="94" t="s">
        <v>101</v>
      </c>
      <c r="D308" s="150">
        <v>0.12837962962962962</v>
      </c>
      <c r="E308" s="151">
        <v>0.11293556018518518</v>
      </c>
      <c r="F308" s="152">
        <v>76.81</v>
      </c>
      <c r="G308" s="158">
        <v>285.92</v>
      </c>
      <c r="H308" s="95" t="s">
        <v>102</v>
      </c>
      <c r="I308" s="155" t="s">
        <v>16</v>
      </c>
      <c r="J308" s="155">
        <v>52</v>
      </c>
    </row>
    <row r="309" spans="1:10" s="93" customFormat="1" ht="12">
      <c r="A309" s="148" t="s">
        <v>166</v>
      </c>
      <c r="B309" s="149" t="s">
        <v>18</v>
      </c>
      <c r="C309" s="94" t="s">
        <v>104</v>
      </c>
      <c r="D309" s="150">
        <v>0.16500000000000001</v>
      </c>
      <c r="E309" s="151">
        <v>0.13434300000000002</v>
      </c>
      <c r="F309" s="152">
        <v>69.989999999999995</v>
      </c>
      <c r="G309" s="158"/>
      <c r="H309" s="95" t="s">
        <v>102</v>
      </c>
      <c r="I309" s="154" t="s">
        <v>15</v>
      </c>
      <c r="J309" s="154">
        <v>53</v>
      </c>
    </row>
    <row r="310" spans="1:10" s="93" customFormat="1" ht="12">
      <c r="A310" s="148" t="s">
        <v>166</v>
      </c>
      <c r="B310" s="149" t="s">
        <v>18</v>
      </c>
      <c r="C310" s="94" t="s">
        <v>216</v>
      </c>
      <c r="D310" s="150">
        <v>0.12458333333333334</v>
      </c>
      <c r="E310" s="151">
        <v>0.12458333333333334</v>
      </c>
      <c r="F310" s="152">
        <v>69.63</v>
      </c>
      <c r="G310" s="149"/>
      <c r="H310" s="95" t="s">
        <v>102</v>
      </c>
      <c r="I310" s="155" t="s">
        <v>16</v>
      </c>
      <c r="J310" s="155">
        <v>24</v>
      </c>
    </row>
    <row r="311" spans="1:10" s="93" customFormat="1" ht="12">
      <c r="A311" s="148" t="s">
        <v>166</v>
      </c>
      <c r="B311" s="149" t="s">
        <v>18</v>
      </c>
      <c r="C311" s="94" t="s">
        <v>106</v>
      </c>
      <c r="D311" s="150">
        <v>0.1248263888888889</v>
      </c>
      <c r="E311" s="151">
        <v>0.1248263888888889</v>
      </c>
      <c r="F311" s="152">
        <v>69.489999999999995</v>
      </c>
      <c r="G311" s="158"/>
      <c r="H311" s="95" t="s">
        <v>102</v>
      </c>
      <c r="I311" s="154" t="s">
        <v>16</v>
      </c>
      <c r="J311" s="154">
        <v>34</v>
      </c>
    </row>
    <row r="312" spans="1:10" s="93" customFormat="1" ht="12">
      <c r="A312" s="148" t="s">
        <v>166</v>
      </c>
      <c r="B312" s="149" t="s">
        <v>18</v>
      </c>
      <c r="C312" s="94" t="s">
        <v>217</v>
      </c>
      <c r="D312" s="150">
        <v>0.1297800925925926</v>
      </c>
      <c r="E312" s="151">
        <v>0.1297800925925926</v>
      </c>
      <c r="F312" s="152">
        <v>66.84</v>
      </c>
      <c r="G312" s="158"/>
      <c r="H312" s="95" t="s">
        <v>102</v>
      </c>
      <c r="I312" s="154" t="s">
        <v>16</v>
      </c>
      <c r="J312" s="154">
        <v>32</v>
      </c>
    </row>
    <row r="313" spans="1:10" s="93" customFormat="1" ht="12">
      <c r="A313" s="148" t="s">
        <v>166</v>
      </c>
      <c r="B313" s="149" t="s">
        <v>18</v>
      </c>
      <c r="C313" s="94" t="s">
        <v>109</v>
      </c>
      <c r="D313" s="150">
        <v>0.15270833333333333</v>
      </c>
      <c r="E313" s="151">
        <v>0.13189418750000001</v>
      </c>
      <c r="F313" s="152">
        <v>65.77</v>
      </c>
      <c r="G313" s="159"/>
      <c r="H313" s="95" t="s">
        <v>102</v>
      </c>
      <c r="I313" s="155" t="s">
        <v>16</v>
      </c>
      <c r="J313" s="155">
        <v>54</v>
      </c>
    </row>
    <row r="314" spans="1:10" s="93" customFormat="1" ht="12">
      <c r="A314" s="148" t="s">
        <v>166</v>
      </c>
      <c r="B314" s="149" t="s">
        <v>18</v>
      </c>
      <c r="C314" s="94" t="s">
        <v>218</v>
      </c>
      <c r="D314" s="150">
        <v>0.14655092592592592</v>
      </c>
      <c r="E314" s="151">
        <v>0.13245272685185186</v>
      </c>
      <c r="F314" s="152">
        <v>65.489999999999995</v>
      </c>
      <c r="G314" s="158"/>
      <c r="H314" s="95" t="s">
        <v>102</v>
      </c>
      <c r="I314" s="154" t="s">
        <v>16</v>
      </c>
      <c r="J314" s="154">
        <v>49</v>
      </c>
    </row>
    <row r="315" spans="1:10" s="93" customFormat="1" ht="12">
      <c r="A315" s="148" t="s">
        <v>166</v>
      </c>
      <c r="B315" s="156" t="s">
        <v>18</v>
      </c>
      <c r="C315" s="94" t="s">
        <v>112</v>
      </c>
      <c r="D315" s="150">
        <v>0.13392361111111112</v>
      </c>
      <c r="E315" s="151">
        <v>0.13271829861111112</v>
      </c>
      <c r="F315" s="152">
        <v>65.36</v>
      </c>
      <c r="G315" s="159"/>
      <c r="H315" s="95" t="s">
        <v>102</v>
      </c>
      <c r="I315" s="154" t="s">
        <v>16</v>
      </c>
      <c r="J315" s="154">
        <v>38</v>
      </c>
    </row>
    <row r="316" spans="1:10" s="93" customFormat="1" ht="12">
      <c r="A316" s="148" t="s">
        <v>166</v>
      </c>
      <c r="B316" s="157" t="s">
        <v>18</v>
      </c>
      <c r="C316" s="94" t="s">
        <v>110</v>
      </c>
      <c r="D316" s="150">
        <v>0.13302083333333334</v>
      </c>
      <c r="E316" s="151">
        <v>0.13288781250000001</v>
      </c>
      <c r="F316" s="152">
        <v>65.27</v>
      </c>
      <c r="G316" s="158"/>
      <c r="H316" s="95" t="s">
        <v>102</v>
      </c>
      <c r="I316" s="155" t="s">
        <v>16</v>
      </c>
      <c r="J316" s="155">
        <v>36</v>
      </c>
    </row>
    <row r="317" spans="1:10" s="93" customFormat="1" ht="12">
      <c r="A317" s="148" t="s">
        <v>166</v>
      </c>
      <c r="B317" s="149" t="s">
        <v>18</v>
      </c>
      <c r="C317" s="94" t="s">
        <v>219</v>
      </c>
      <c r="D317" s="150">
        <v>0.1337962962962963</v>
      </c>
      <c r="E317" s="151">
        <v>0.1337962962962963</v>
      </c>
      <c r="F317" s="152">
        <v>64.83</v>
      </c>
      <c r="G317" s="158"/>
      <c r="H317" s="95" t="s">
        <v>102</v>
      </c>
      <c r="I317" s="154" t="s">
        <v>16</v>
      </c>
      <c r="J317" s="154">
        <v>30</v>
      </c>
    </row>
    <row r="318" spans="1:10" s="93" customFormat="1" ht="12">
      <c r="A318" s="148" t="s">
        <v>166</v>
      </c>
      <c r="B318" s="149" t="s">
        <v>18</v>
      </c>
      <c r="C318" s="94" t="s">
        <v>220</v>
      </c>
      <c r="D318" s="150">
        <v>0.17431712962962964</v>
      </c>
      <c r="E318" s="151">
        <v>0.13516550231481483</v>
      </c>
      <c r="F318" s="152">
        <v>64.17</v>
      </c>
      <c r="G318" s="159"/>
      <c r="H318" s="95" t="s">
        <v>102</v>
      </c>
      <c r="I318" s="154" t="s">
        <v>16</v>
      </c>
      <c r="J318" s="154">
        <v>65</v>
      </c>
    </row>
    <row r="319" spans="1:10" s="93" customFormat="1" ht="12">
      <c r="A319" s="148" t="s">
        <v>166</v>
      </c>
      <c r="B319" s="149" t="s">
        <v>18</v>
      </c>
      <c r="C319" s="94" t="s">
        <v>111</v>
      </c>
      <c r="D319" s="150">
        <v>0.1365625</v>
      </c>
      <c r="E319" s="151">
        <v>0.1365625</v>
      </c>
      <c r="F319" s="152">
        <v>63.52</v>
      </c>
      <c r="G319" s="158"/>
      <c r="H319" s="95" t="s">
        <v>102</v>
      </c>
      <c r="I319" s="154" t="s">
        <v>16</v>
      </c>
      <c r="J319" s="154">
        <v>32</v>
      </c>
    </row>
    <row r="320" spans="1:10" s="93" customFormat="1" ht="12">
      <c r="A320" s="148" t="s">
        <v>166</v>
      </c>
      <c r="B320" s="156" t="s">
        <v>18</v>
      </c>
      <c r="C320" s="94" t="s">
        <v>221</v>
      </c>
      <c r="D320" s="150">
        <v>0.15790509259259258</v>
      </c>
      <c r="E320" s="151">
        <v>0.1389091099537037</v>
      </c>
      <c r="F320" s="152">
        <v>62.44</v>
      </c>
      <c r="G320" s="158"/>
      <c r="H320" s="95" t="s">
        <v>102</v>
      </c>
      <c r="I320" s="161" t="s">
        <v>16</v>
      </c>
      <c r="J320" s="161">
        <v>52</v>
      </c>
    </row>
    <row r="321" spans="1:10" s="93" customFormat="1" ht="12">
      <c r="A321" s="148" t="s">
        <v>166</v>
      </c>
      <c r="B321" s="156" t="s">
        <v>18</v>
      </c>
      <c r="C321" s="94" t="s">
        <v>222</v>
      </c>
      <c r="D321" s="150">
        <v>0.16592592592592592</v>
      </c>
      <c r="E321" s="151">
        <v>0.15137422222222222</v>
      </c>
      <c r="F321" s="152">
        <v>62.12</v>
      </c>
      <c r="G321" s="159"/>
      <c r="H321" s="95" t="s">
        <v>102</v>
      </c>
      <c r="I321" s="154" t="s">
        <v>15</v>
      </c>
      <c r="J321" s="154">
        <v>44</v>
      </c>
    </row>
    <row r="322" spans="1:10" s="93" customFormat="1" ht="12">
      <c r="A322" s="148" t="s">
        <v>166</v>
      </c>
      <c r="B322" s="149" t="s">
        <v>18</v>
      </c>
      <c r="C322" s="94" t="s">
        <v>113</v>
      </c>
      <c r="D322" s="150">
        <v>0.1590162037037037</v>
      </c>
      <c r="E322" s="151">
        <v>0.13988655439814815</v>
      </c>
      <c r="F322" s="152">
        <v>62.01</v>
      </c>
      <c r="G322" s="159"/>
      <c r="H322" s="95" t="s">
        <v>102</v>
      </c>
      <c r="I322" s="154" t="s">
        <v>16</v>
      </c>
      <c r="J322" s="154">
        <v>52</v>
      </c>
    </row>
    <row r="323" spans="1:10" s="93" customFormat="1" ht="12">
      <c r="A323" s="148" t="s">
        <v>166</v>
      </c>
      <c r="B323" s="149" t="s">
        <v>18</v>
      </c>
      <c r="C323" s="94" t="s">
        <v>223</v>
      </c>
      <c r="D323" s="150">
        <v>0.14030092592592594</v>
      </c>
      <c r="E323" s="151">
        <v>0.14030092592592594</v>
      </c>
      <c r="F323" s="152">
        <v>61.82</v>
      </c>
      <c r="G323" s="159"/>
      <c r="H323" s="95" t="s">
        <v>102</v>
      </c>
      <c r="I323" s="154" t="s">
        <v>16</v>
      </c>
      <c r="J323" s="154">
        <v>31</v>
      </c>
    </row>
    <row r="324" spans="1:10" s="93" customFormat="1" ht="12">
      <c r="A324" s="148" t="s">
        <v>166</v>
      </c>
      <c r="B324" s="149" t="s">
        <v>18</v>
      </c>
      <c r="C324" s="94" t="s">
        <v>224</v>
      </c>
      <c r="D324" s="150">
        <v>0.15925925925925927</v>
      </c>
      <c r="E324" s="151">
        <v>0.15925925925925927</v>
      </c>
      <c r="F324" s="152">
        <v>59.04</v>
      </c>
      <c r="G324" s="159"/>
      <c r="H324" s="95" t="s">
        <v>102</v>
      </c>
      <c r="I324" s="154" t="s">
        <v>15</v>
      </c>
      <c r="J324" s="154">
        <v>27</v>
      </c>
    </row>
    <row r="325" spans="1:10" s="93" customFormat="1" ht="12">
      <c r="A325" s="148" t="s">
        <v>166</v>
      </c>
      <c r="B325" s="149" t="s">
        <v>18</v>
      </c>
      <c r="C325" s="94" t="s">
        <v>107</v>
      </c>
      <c r="D325" s="150">
        <v>0.15453703703703703</v>
      </c>
      <c r="E325" s="151">
        <v>0.14957639814814813</v>
      </c>
      <c r="F325" s="152">
        <v>57.99</v>
      </c>
      <c r="G325" s="159"/>
      <c r="H325" s="95" t="s">
        <v>102</v>
      </c>
      <c r="I325" s="154" t="s">
        <v>16</v>
      </c>
      <c r="J325" s="154">
        <v>41</v>
      </c>
    </row>
    <row r="326" spans="1:10" s="93" customFormat="1" ht="12">
      <c r="A326" s="148" t="s">
        <v>166</v>
      </c>
      <c r="B326" s="149" t="s">
        <v>18</v>
      </c>
      <c r="C326" s="94" t="s">
        <v>225</v>
      </c>
      <c r="D326" s="150">
        <v>0.15028935185185185</v>
      </c>
      <c r="E326" s="151">
        <v>0.15028935185185185</v>
      </c>
      <c r="F326" s="152">
        <v>57.72</v>
      </c>
      <c r="G326" s="159"/>
      <c r="H326" s="95" t="s">
        <v>102</v>
      </c>
      <c r="I326" s="154" t="s">
        <v>16</v>
      </c>
      <c r="J326" s="154">
        <v>31</v>
      </c>
    </row>
    <row r="327" spans="1:10" s="93" customFormat="1" ht="12">
      <c r="A327" s="148" t="s">
        <v>166</v>
      </c>
      <c r="B327" s="149" t="s">
        <v>18</v>
      </c>
      <c r="C327" s="94" t="s">
        <v>226</v>
      </c>
      <c r="D327" s="150">
        <v>0.15618055555555554</v>
      </c>
      <c r="E327" s="151">
        <v>0.15618055555555554</v>
      </c>
      <c r="F327" s="152">
        <v>55.54</v>
      </c>
      <c r="G327" s="159"/>
      <c r="H327" s="95" t="s">
        <v>102</v>
      </c>
      <c r="I327" s="154" t="s">
        <v>16</v>
      </c>
      <c r="J327" s="154">
        <v>29</v>
      </c>
    </row>
    <row r="328" spans="1:10" s="93" customFormat="1" ht="12">
      <c r="A328" s="148" t="s">
        <v>166</v>
      </c>
      <c r="B328" s="149" t="s">
        <v>18</v>
      </c>
      <c r="C328" s="94" t="s">
        <v>121</v>
      </c>
      <c r="D328" s="150">
        <v>0.17140046296296296</v>
      </c>
      <c r="E328" s="151">
        <v>0.17080056134259261</v>
      </c>
      <c r="F328" s="152">
        <v>55.05</v>
      </c>
      <c r="G328" s="159"/>
      <c r="H328" s="95" t="s">
        <v>102</v>
      </c>
      <c r="I328" s="155" t="s">
        <v>15</v>
      </c>
      <c r="J328" s="155">
        <v>32</v>
      </c>
    </row>
    <row r="329" spans="1:10" s="93" customFormat="1" ht="12">
      <c r="A329" s="148" t="s">
        <v>166</v>
      </c>
      <c r="B329" s="149" t="s">
        <v>18</v>
      </c>
      <c r="C329" s="94" t="s">
        <v>227</v>
      </c>
      <c r="D329" s="150">
        <v>0.16126157407407407</v>
      </c>
      <c r="E329" s="151">
        <v>0.16126157407407407</v>
      </c>
      <c r="F329" s="152">
        <v>53.79</v>
      </c>
      <c r="G329" s="158"/>
      <c r="H329" s="95" t="s">
        <v>102</v>
      </c>
      <c r="I329" s="154" t="s">
        <v>16</v>
      </c>
      <c r="J329" s="154">
        <v>31</v>
      </c>
    </row>
    <row r="330" spans="1:10" s="93" customFormat="1" ht="12">
      <c r="A330" s="148" t="s">
        <v>166</v>
      </c>
      <c r="B330" s="149" t="s">
        <v>18</v>
      </c>
      <c r="C330" s="94" t="s">
        <v>228</v>
      </c>
      <c r="D330" s="150">
        <v>0.17520833333333333</v>
      </c>
      <c r="E330" s="151">
        <v>0.17513825</v>
      </c>
      <c r="F330" s="152">
        <v>53.69</v>
      </c>
      <c r="G330" s="159"/>
      <c r="H330" s="95" t="s">
        <v>102</v>
      </c>
      <c r="I330" s="155" t="s">
        <v>15</v>
      </c>
      <c r="J330" s="155">
        <v>30</v>
      </c>
    </row>
    <row r="331" spans="1:10" s="93" customFormat="1" ht="12">
      <c r="A331" s="148" t="s">
        <v>166</v>
      </c>
      <c r="B331" s="149" t="s">
        <v>18</v>
      </c>
      <c r="C331" s="94" t="s">
        <v>229</v>
      </c>
      <c r="D331" s="150">
        <v>0.18219907407407407</v>
      </c>
      <c r="E331" s="151">
        <v>0.16319571064814814</v>
      </c>
      <c r="F331" s="152">
        <v>53.15</v>
      </c>
      <c r="G331" s="158"/>
      <c r="H331" s="95" t="s">
        <v>102</v>
      </c>
      <c r="I331" s="154" t="s">
        <v>16</v>
      </c>
      <c r="J331" s="154">
        <v>50</v>
      </c>
    </row>
    <row r="332" spans="1:10" s="93" customFormat="1" ht="12">
      <c r="A332" s="148" t="s">
        <v>166</v>
      </c>
      <c r="B332" s="149" t="s">
        <v>18</v>
      </c>
      <c r="C332" s="94" t="s">
        <v>124</v>
      </c>
      <c r="D332" s="150">
        <v>0.1786574074074074</v>
      </c>
      <c r="E332" s="151">
        <v>0.1786574074074074</v>
      </c>
      <c r="F332" s="152">
        <v>52.63</v>
      </c>
      <c r="G332" s="158"/>
      <c r="H332" s="95" t="s">
        <v>102</v>
      </c>
      <c r="I332" s="154" t="s">
        <v>15</v>
      </c>
      <c r="J332" s="154">
        <v>27</v>
      </c>
    </row>
    <row r="333" spans="1:10" s="93" customFormat="1" ht="12">
      <c r="A333" s="148" t="s">
        <v>166</v>
      </c>
      <c r="B333" s="149" t="s">
        <v>18</v>
      </c>
      <c r="C333" s="94" t="s">
        <v>230</v>
      </c>
      <c r="D333" s="150">
        <v>0.18385416666666665</v>
      </c>
      <c r="E333" s="151">
        <v>0.18385416666666665</v>
      </c>
      <c r="F333" s="152">
        <v>51.14</v>
      </c>
      <c r="G333" s="158"/>
      <c r="H333" s="95" t="s">
        <v>102</v>
      </c>
      <c r="I333" s="154" t="s">
        <v>15</v>
      </c>
      <c r="J333" s="154">
        <v>22</v>
      </c>
    </row>
    <row r="334" spans="1:10" s="93" customFormat="1" ht="12">
      <c r="A334" s="148" t="s">
        <v>166</v>
      </c>
      <c r="B334" s="149" t="s">
        <v>18</v>
      </c>
      <c r="C334" s="94" t="s">
        <v>231</v>
      </c>
      <c r="D334" s="150">
        <v>0.18784722222222219</v>
      </c>
      <c r="E334" s="151">
        <v>0.18777208333333331</v>
      </c>
      <c r="F334" s="152">
        <v>50.08</v>
      </c>
      <c r="G334" s="158"/>
      <c r="H334" s="95" t="s">
        <v>102</v>
      </c>
      <c r="I334" s="190" t="s">
        <v>15</v>
      </c>
      <c r="J334" s="190">
        <v>30</v>
      </c>
    </row>
    <row r="335" spans="1:10" s="93" customFormat="1" ht="12">
      <c r="A335" s="148" t="s">
        <v>166</v>
      </c>
      <c r="B335" s="156" t="s">
        <v>18</v>
      </c>
      <c r="C335" s="94" t="s">
        <v>232</v>
      </c>
      <c r="D335" s="150">
        <v>0.19337962962962962</v>
      </c>
      <c r="E335" s="151">
        <v>0.17787058333333333</v>
      </c>
      <c r="F335" s="152">
        <v>48.77</v>
      </c>
      <c r="G335" s="159"/>
      <c r="H335" s="95" t="s">
        <v>102</v>
      </c>
      <c r="I335" s="154" t="s">
        <v>16</v>
      </c>
      <c r="J335" s="154">
        <v>47</v>
      </c>
    </row>
    <row r="336" spans="1:10" s="93" customFormat="1" ht="12">
      <c r="A336" s="148" t="s">
        <v>166</v>
      </c>
      <c r="B336" s="156" t="s">
        <v>18</v>
      </c>
      <c r="C336" s="94" t="s">
        <v>233</v>
      </c>
      <c r="D336" s="150">
        <v>0.18793981481481481</v>
      </c>
      <c r="E336" s="151">
        <v>0.18793981481481481</v>
      </c>
      <c r="F336" s="152">
        <v>46.15</v>
      </c>
      <c r="G336" s="158"/>
      <c r="H336" s="95" t="s">
        <v>102</v>
      </c>
      <c r="I336" s="154" t="s">
        <v>16</v>
      </c>
      <c r="J336" s="154">
        <v>24</v>
      </c>
    </row>
    <row r="337" spans="1:10" s="93" customFormat="1" ht="12">
      <c r="A337" s="148" t="s">
        <v>166</v>
      </c>
      <c r="B337" s="149" t="s">
        <v>18</v>
      </c>
      <c r="C337" s="94" t="s">
        <v>126</v>
      </c>
      <c r="D337" s="150">
        <v>0.20491898148148149</v>
      </c>
      <c r="E337" s="151">
        <v>0.19012383101851851</v>
      </c>
      <c r="F337" s="152">
        <v>45.62</v>
      </c>
      <c r="G337" s="158"/>
      <c r="H337" s="95" t="s">
        <v>102</v>
      </c>
      <c r="I337" s="154" t="s">
        <v>16</v>
      </c>
      <c r="J337" s="154">
        <v>46</v>
      </c>
    </row>
    <row r="338" spans="1:10" s="93" customFormat="1" ht="12">
      <c r="A338" s="148" t="s">
        <v>166</v>
      </c>
      <c r="B338" s="156" t="s">
        <v>18</v>
      </c>
      <c r="C338" s="94" t="s">
        <v>234</v>
      </c>
      <c r="D338" s="150">
        <v>0.19265046296296295</v>
      </c>
      <c r="E338" s="151">
        <v>0.19265046296296295</v>
      </c>
      <c r="F338" s="152">
        <v>45.02</v>
      </c>
      <c r="G338" s="159"/>
      <c r="H338" s="95" t="s">
        <v>102</v>
      </c>
      <c r="I338" s="154" t="s">
        <v>16</v>
      </c>
      <c r="J338" s="154">
        <v>35</v>
      </c>
    </row>
    <row r="339" spans="1:10" s="93" customFormat="1" ht="12">
      <c r="A339" s="148" t="s">
        <v>166</v>
      </c>
      <c r="B339" s="149" t="s">
        <v>235</v>
      </c>
      <c r="C339" s="94" t="s">
        <v>236</v>
      </c>
      <c r="D339" s="150">
        <v>0.13017361111111111</v>
      </c>
      <c r="E339" s="151">
        <v>0.12599503819444444</v>
      </c>
      <c r="F339" s="152">
        <v>68.849999999999994</v>
      </c>
      <c r="G339" s="158">
        <v>270.26</v>
      </c>
      <c r="H339" s="95" t="s">
        <v>82</v>
      </c>
      <c r="I339" s="155" t="s">
        <v>16</v>
      </c>
      <c r="J339" s="155">
        <v>41</v>
      </c>
    </row>
    <row r="340" spans="1:10" s="93" customFormat="1" ht="12">
      <c r="A340" s="148" t="s">
        <v>166</v>
      </c>
      <c r="B340" s="149" t="s">
        <v>235</v>
      </c>
      <c r="C340" s="94" t="s">
        <v>237</v>
      </c>
      <c r="D340" s="150">
        <v>0.12788194444444445</v>
      </c>
      <c r="E340" s="151">
        <v>0.12788194444444445</v>
      </c>
      <c r="F340" s="152">
        <v>67.83</v>
      </c>
      <c r="G340" s="159"/>
      <c r="H340" s="95" t="s">
        <v>82</v>
      </c>
      <c r="I340" s="155" t="s">
        <v>16</v>
      </c>
      <c r="J340" s="155">
        <v>34</v>
      </c>
    </row>
    <row r="341" spans="1:10" s="93" customFormat="1" ht="12">
      <c r="A341" s="148" t="s">
        <v>166</v>
      </c>
      <c r="B341" s="149" t="s">
        <v>235</v>
      </c>
      <c r="C341" s="94" t="s">
        <v>238</v>
      </c>
      <c r="D341" s="150">
        <v>0.16825231481481481</v>
      </c>
      <c r="E341" s="151">
        <v>0.14065893518518519</v>
      </c>
      <c r="F341" s="152">
        <v>66.849999999999994</v>
      </c>
      <c r="G341" s="159"/>
      <c r="H341" s="95" t="s">
        <v>82</v>
      </c>
      <c r="I341" s="155" t="s">
        <v>15</v>
      </c>
      <c r="J341" s="155">
        <v>51</v>
      </c>
    </row>
    <row r="342" spans="1:10" s="93" customFormat="1" ht="12">
      <c r="A342" s="148" t="s">
        <v>166</v>
      </c>
      <c r="B342" s="149" t="s">
        <v>235</v>
      </c>
      <c r="C342" s="94" t="s">
        <v>239</v>
      </c>
      <c r="D342" s="150">
        <v>0.12998842592592594</v>
      </c>
      <c r="E342" s="151">
        <v>0.12998842592592594</v>
      </c>
      <c r="F342" s="152">
        <v>66.73</v>
      </c>
      <c r="G342" s="159"/>
      <c r="H342" s="95" t="s">
        <v>82</v>
      </c>
      <c r="I342" s="154" t="s">
        <v>16</v>
      </c>
      <c r="J342" s="154">
        <v>25</v>
      </c>
    </row>
    <row r="343" spans="1:10" s="93" customFormat="1" ht="12">
      <c r="A343" s="148" t="s">
        <v>166</v>
      </c>
      <c r="B343" s="149" t="s">
        <v>235</v>
      </c>
      <c r="C343" s="94" t="s">
        <v>240</v>
      </c>
      <c r="D343" s="150">
        <v>0.14791666666666667</v>
      </c>
      <c r="E343" s="151">
        <v>0.13248895833333335</v>
      </c>
      <c r="F343" s="152">
        <v>65.47</v>
      </c>
      <c r="G343" s="159"/>
      <c r="H343" s="95" t="s">
        <v>82</v>
      </c>
      <c r="I343" s="154" t="s">
        <v>16</v>
      </c>
      <c r="J343" s="154">
        <v>50</v>
      </c>
    </row>
    <row r="344" spans="1:10" s="93" customFormat="1" ht="12">
      <c r="A344" s="148" t="s">
        <v>166</v>
      </c>
      <c r="B344" s="149" t="s">
        <v>235</v>
      </c>
      <c r="C344" s="94" t="s">
        <v>241</v>
      </c>
      <c r="D344" s="150">
        <v>0.15074074074074076</v>
      </c>
      <c r="E344" s="151">
        <v>0.15074074074074076</v>
      </c>
      <c r="F344" s="152">
        <v>62.38</v>
      </c>
      <c r="G344" s="159"/>
      <c r="H344" s="95" t="s">
        <v>82</v>
      </c>
      <c r="I344" s="154" t="s">
        <v>15</v>
      </c>
      <c r="J344" s="154">
        <v>24</v>
      </c>
    </row>
    <row r="345" spans="1:10" s="93" customFormat="1" ht="12">
      <c r="A345" s="148" t="s">
        <v>166</v>
      </c>
      <c r="B345" s="149" t="s">
        <v>235</v>
      </c>
      <c r="C345" s="94" t="s">
        <v>242</v>
      </c>
      <c r="D345" s="150">
        <v>0.15574074074074074</v>
      </c>
      <c r="E345" s="151">
        <v>0.14574218518518517</v>
      </c>
      <c r="F345" s="152">
        <v>59.52</v>
      </c>
      <c r="G345" s="149"/>
      <c r="H345" s="95" t="s">
        <v>82</v>
      </c>
      <c r="I345" s="154" t="s">
        <v>16</v>
      </c>
      <c r="J345" s="154">
        <v>45</v>
      </c>
    </row>
    <row r="346" spans="1:10" s="93" customFormat="1" ht="12">
      <c r="A346" s="148" t="s">
        <v>166</v>
      </c>
      <c r="B346" s="149" t="s">
        <v>235</v>
      </c>
      <c r="C346" s="94" t="s">
        <v>243</v>
      </c>
      <c r="D346" s="150">
        <v>0.15057870370370371</v>
      </c>
      <c r="E346" s="151">
        <v>0.15057870370370371</v>
      </c>
      <c r="F346" s="152">
        <v>57.6</v>
      </c>
      <c r="G346" s="158"/>
      <c r="H346" s="95" t="s">
        <v>82</v>
      </c>
      <c r="I346" s="155" t="s">
        <v>16</v>
      </c>
      <c r="J346" s="155">
        <v>26</v>
      </c>
    </row>
    <row r="347" spans="1:10" s="93" customFormat="1" ht="12">
      <c r="A347" s="148" t="s">
        <v>166</v>
      </c>
      <c r="B347" s="149" t="s">
        <v>235</v>
      </c>
      <c r="C347" s="94" t="s">
        <v>244</v>
      </c>
      <c r="D347" s="150">
        <v>0.16481481481481483</v>
      </c>
      <c r="E347" s="151">
        <v>0.15291518518518518</v>
      </c>
      <c r="F347" s="152">
        <v>56.72</v>
      </c>
      <c r="G347" s="149"/>
      <c r="H347" s="95" t="s">
        <v>82</v>
      </c>
      <c r="I347" s="154" t="s">
        <v>16</v>
      </c>
      <c r="J347" s="154">
        <v>46</v>
      </c>
    </row>
    <row r="348" spans="1:10" s="93" customFormat="1" ht="12">
      <c r="A348" s="148" t="s">
        <v>166</v>
      </c>
      <c r="B348" s="149" t="s">
        <v>235</v>
      </c>
      <c r="C348" s="94" t="s">
        <v>245</v>
      </c>
      <c r="D348" s="150">
        <v>0.17349537037037036</v>
      </c>
      <c r="E348" s="151">
        <v>0.17240234953703704</v>
      </c>
      <c r="F348" s="152">
        <v>54.54</v>
      </c>
      <c r="G348" s="153"/>
      <c r="H348" s="95" t="s">
        <v>82</v>
      </c>
      <c r="I348" s="155" t="s">
        <v>15</v>
      </c>
      <c r="J348" s="155">
        <v>33</v>
      </c>
    </row>
    <row r="349" spans="1:10" s="93" customFormat="1" ht="12">
      <c r="A349" s="148" t="s">
        <v>166</v>
      </c>
      <c r="B349" s="149" t="s">
        <v>235</v>
      </c>
      <c r="C349" s="94" t="s">
        <v>246</v>
      </c>
      <c r="D349" s="150">
        <v>0.16290509259259259</v>
      </c>
      <c r="E349" s="151">
        <v>0.16225347222222222</v>
      </c>
      <c r="F349" s="152">
        <v>53.46</v>
      </c>
      <c r="G349" s="159"/>
      <c r="H349" s="95" t="s">
        <v>82</v>
      </c>
      <c r="I349" s="154" t="s">
        <v>16</v>
      </c>
      <c r="J349" s="154">
        <v>37</v>
      </c>
    </row>
    <row r="350" spans="1:10" s="93" customFormat="1" ht="12">
      <c r="A350" s="148" t="s">
        <v>166</v>
      </c>
      <c r="B350" s="149" t="s">
        <v>235</v>
      </c>
      <c r="C350" s="94" t="s">
        <v>247</v>
      </c>
      <c r="D350" s="150">
        <v>0.16744212962962965</v>
      </c>
      <c r="E350" s="151">
        <v>0.16744212962962965</v>
      </c>
      <c r="F350" s="152">
        <v>51.8</v>
      </c>
      <c r="G350" s="159"/>
      <c r="H350" s="95" t="s">
        <v>82</v>
      </c>
      <c r="I350" s="154" t="s">
        <v>16</v>
      </c>
      <c r="J350" s="154">
        <v>35</v>
      </c>
    </row>
    <row r="351" spans="1:10" s="93" customFormat="1" ht="12">
      <c r="A351" s="148" t="s">
        <v>166</v>
      </c>
      <c r="B351" s="149" t="s">
        <v>235</v>
      </c>
      <c r="C351" s="94" t="s">
        <v>248</v>
      </c>
      <c r="D351" s="150">
        <v>0.18574074074074073</v>
      </c>
      <c r="E351" s="151">
        <v>0.18217451851851851</v>
      </c>
      <c r="F351" s="152">
        <v>51.62</v>
      </c>
      <c r="G351" s="159"/>
      <c r="H351" s="95" t="s">
        <v>82</v>
      </c>
      <c r="I351" s="155" t="s">
        <v>15</v>
      </c>
      <c r="J351" s="155">
        <v>36</v>
      </c>
    </row>
    <row r="352" spans="1:10" s="93" customFormat="1" ht="12">
      <c r="A352" s="148" t="s">
        <v>166</v>
      </c>
      <c r="B352" s="149" t="s">
        <v>235</v>
      </c>
      <c r="C352" s="94" t="s">
        <v>249</v>
      </c>
      <c r="D352" s="150">
        <v>0.19136574074074075</v>
      </c>
      <c r="E352" s="151">
        <v>0.16834444212962965</v>
      </c>
      <c r="F352" s="152">
        <v>51.52</v>
      </c>
      <c r="G352" s="158"/>
      <c r="H352" s="95" t="s">
        <v>82</v>
      </c>
      <c r="I352" s="154" t="s">
        <v>16</v>
      </c>
      <c r="J352" s="154">
        <v>52</v>
      </c>
    </row>
    <row r="353" spans="1:10" s="93" customFormat="1" ht="12">
      <c r="A353" s="148" t="s">
        <v>166</v>
      </c>
      <c r="B353" s="149" t="s">
        <v>235</v>
      </c>
      <c r="C353" s="94" t="s">
        <v>250</v>
      </c>
      <c r="D353" s="150">
        <v>0.2</v>
      </c>
      <c r="E353" s="151">
        <v>0.17274</v>
      </c>
      <c r="F353" s="152">
        <v>50.21</v>
      </c>
      <c r="G353" s="159"/>
      <c r="H353" s="95" t="s">
        <v>82</v>
      </c>
      <c r="I353" s="154" t="s">
        <v>16</v>
      </c>
      <c r="J353" s="154">
        <v>54</v>
      </c>
    </row>
    <row r="354" spans="1:10" s="93" customFormat="1" ht="12">
      <c r="A354" s="148" t="s">
        <v>166</v>
      </c>
      <c r="B354" s="149" t="s">
        <v>235</v>
      </c>
      <c r="C354" s="94" t="s">
        <v>251</v>
      </c>
      <c r="D354" s="150">
        <v>0.173125</v>
      </c>
      <c r="E354" s="151">
        <v>0.173125</v>
      </c>
      <c r="F354" s="152">
        <v>50.1</v>
      </c>
      <c r="G354" s="158"/>
      <c r="H354" s="95" t="s">
        <v>82</v>
      </c>
      <c r="I354" s="154" t="s">
        <v>16</v>
      </c>
      <c r="J354" s="154">
        <v>26</v>
      </c>
    </row>
    <row r="355" spans="1:10" s="93" customFormat="1" ht="12">
      <c r="A355" s="148" t="s">
        <v>166</v>
      </c>
      <c r="B355" s="149" t="s">
        <v>235</v>
      </c>
      <c r="C355" s="94" t="s">
        <v>252</v>
      </c>
      <c r="D355" s="150">
        <v>0.17868055555555554</v>
      </c>
      <c r="E355" s="151">
        <v>0.17582166666666665</v>
      </c>
      <c r="F355" s="152">
        <v>49.33</v>
      </c>
      <c r="G355" s="149"/>
      <c r="H355" s="95" t="s">
        <v>82</v>
      </c>
      <c r="I355" s="155" t="s">
        <v>16</v>
      </c>
      <c r="J355" s="155">
        <v>39</v>
      </c>
    </row>
    <row r="356" spans="1:10" s="93" customFormat="1" ht="12">
      <c r="A356" s="148" t="s">
        <v>166</v>
      </c>
      <c r="B356" s="149" t="s">
        <v>235</v>
      </c>
      <c r="C356" s="94" t="s">
        <v>253</v>
      </c>
      <c r="D356" s="150">
        <v>0.1986111111111111</v>
      </c>
      <c r="E356" s="151">
        <v>0.19082555555555555</v>
      </c>
      <c r="F356" s="152">
        <v>49.28</v>
      </c>
      <c r="G356" s="158"/>
      <c r="H356" s="95" t="s">
        <v>82</v>
      </c>
      <c r="I356" s="155" t="s">
        <v>15</v>
      </c>
      <c r="J356" s="155">
        <v>39</v>
      </c>
    </row>
    <row r="357" spans="1:10" s="93" customFormat="1" ht="12">
      <c r="A357" s="148" t="s">
        <v>166</v>
      </c>
      <c r="B357" s="149" t="s">
        <v>235</v>
      </c>
      <c r="C357" s="94" t="s">
        <v>157</v>
      </c>
      <c r="D357" s="150">
        <v>0.20611111111111111</v>
      </c>
      <c r="E357" s="151">
        <v>0.17801816666666667</v>
      </c>
      <c r="F357" s="152">
        <v>48.72</v>
      </c>
      <c r="G357" s="159"/>
      <c r="H357" s="95" t="s">
        <v>82</v>
      </c>
      <c r="I357" s="155" t="s">
        <v>16</v>
      </c>
      <c r="J357" s="155">
        <v>54</v>
      </c>
    </row>
    <row r="358" spans="1:10" s="93" customFormat="1" ht="12">
      <c r="A358" s="148" t="s">
        <v>166</v>
      </c>
      <c r="B358" s="149" t="s">
        <v>235</v>
      </c>
      <c r="C358" s="94" t="s">
        <v>254</v>
      </c>
      <c r="D358" s="150">
        <v>0.22755787037037037</v>
      </c>
      <c r="E358" s="151">
        <v>0.20382358449074076</v>
      </c>
      <c r="F358" s="152">
        <v>42.56</v>
      </c>
      <c r="G358" s="158"/>
      <c r="H358" s="95" t="s">
        <v>82</v>
      </c>
      <c r="I358" s="154" t="s">
        <v>16</v>
      </c>
      <c r="J358" s="154">
        <v>50</v>
      </c>
    </row>
    <row r="359" spans="1:10" s="93" customFormat="1" ht="12">
      <c r="A359" s="148" t="s">
        <v>166</v>
      </c>
      <c r="B359" s="149" t="s">
        <v>235</v>
      </c>
      <c r="C359" s="94" t="s">
        <v>255</v>
      </c>
      <c r="D359" s="150">
        <v>0.22778935185185187</v>
      </c>
      <c r="E359" s="151">
        <v>0.22778935185185187</v>
      </c>
      <c r="F359" s="152">
        <v>38.08</v>
      </c>
      <c r="G359" s="149"/>
      <c r="H359" s="95" t="s">
        <v>82</v>
      </c>
      <c r="I359" s="155" t="s">
        <v>16</v>
      </c>
      <c r="J359" s="155">
        <v>24</v>
      </c>
    </row>
    <row r="360" spans="1:10" s="93" customFormat="1" ht="12">
      <c r="A360" s="148" t="s">
        <v>166</v>
      </c>
      <c r="B360" s="149" t="s">
        <v>44</v>
      </c>
      <c r="C360" s="94" t="s">
        <v>256</v>
      </c>
      <c r="D360" s="150">
        <v>0.12497685185185185</v>
      </c>
      <c r="E360" s="151">
        <v>0.11595352314814815</v>
      </c>
      <c r="F360" s="152">
        <v>74.81</v>
      </c>
      <c r="G360" s="158">
        <v>263.41000000000003</v>
      </c>
      <c r="H360" s="95" t="s">
        <v>82</v>
      </c>
      <c r="I360" s="154" t="s">
        <v>16</v>
      </c>
      <c r="J360" s="154">
        <v>46</v>
      </c>
    </row>
    <row r="361" spans="1:10" s="93" customFormat="1" ht="12">
      <c r="A361" s="148" t="s">
        <v>166</v>
      </c>
      <c r="B361" s="149" t="s">
        <v>44</v>
      </c>
      <c r="C361" s="94" t="s">
        <v>158</v>
      </c>
      <c r="D361" s="150">
        <v>0.14348379629629629</v>
      </c>
      <c r="E361" s="151">
        <v>0.12276473611111111</v>
      </c>
      <c r="F361" s="152">
        <v>70.66</v>
      </c>
      <c r="G361" s="158"/>
      <c r="H361" s="95" t="s">
        <v>82</v>
      </c>
      <c r="I361" s="154" t="s">
        <v>16</v>
      </c>
      <c r="J361" s="154">
        <v>55</v>
      </c>
    </row>
    <row r="362" spans="1:10" s="93" customFormat="1" ht="12">
      <c r="A362" s="148" t="s">
        <v>166</v>
      </c>
      <c r="B362" s="149" t="s">
        <v>44</v>
      </c>
      <c r="C362" s="94" t="s">
        <v>257</v>
      </c>
      <c r="D362" s="150">
        <v>0.14778935185185185</v>
      </c>
      <c r="E362" s="151">
        <v>0.14645924768518517</v>
      </c>
      <c r="F362" s="152">
        <v>59.22</v>
      </c>
      <c r="G362" s="158"/>
      <c r="H362" s="95" t="s">
        <v>82</v>
      </c>
      <c r="I362" s="154" t="s">
        <v>16</v>
      </c>
      <c r="J362" s="154">
        <v>38</v>
      </c>
    </row>
    <row r="363" spans="1:10" s="93" customFormat="1" ht="12">
      <c r="A363" s="148" t="s">
        <v>166</v>
      </c>
      <c r="B363" s="149" t="s">
        <v>44</v>
      </c>
      <c r="C363" s="94" t="s">
        <v>258</v>
      </c>
      <c r="D363" s="150">
        <v>0.15921296296296297</v>
      </c>
      <c r="E363" s="151">
        <v>0.14771778703703703</v>
      </c>
      <c r="F363" s="152">
        <v>58.72</v>
      </c>
      <c r="G363" s="159"/>
      <c r="H363" s="95" t="s">
        <v>82</v>
      </c>
      <c r="I363" s="154" t="s">
        <v>16</v>
      </c>
      <c r="J363" s="154">
        <v>46</v>
      </c>
    </row>
    <row r="364" spans="1:10" s="93" customFormat="1" ht="12">
      <c r="A364" s="148" t="s">
        <v>166</v>
      </c>
      <c r="B364" s="149" t="s">
        <v>44</v>
      </c>
      <c r="C364" s="94" t="s">
        <v>259</v>
      </c>
      <c r="D364" s="150">
        <v>0.18385416666666665</v>
      </c>
      <c r="E364" s="151">
        <v>0.16026567708333334</v>
      </c>
      <c r="F364" s="152">
        <v>54.12</v>
      </c>
      <c r="G364" s="149"/>
      <c r="H364" s="95" t="s">
        <v>82</v>
      </c>
      <c r="I364" s="155" t="s">
        <v>16</v>
      </c>
      <c r="J364" s="155">
        <v>53</v>
      </c>
    </row>
    <row r="365" spans="1:10" s="93" customFormat="1" ht="12">
      <c r="A365" s="148" t="s">
        <v>166</v>
      </c>
      <c r="B365" s="149" t="s">
        <v>44</v>
      </c>
      <c r="C365" s="94" t="s">
        <v>260</v>
      </c>
      <c r="D365" s="150">
        <v>0.18234953703703705</v>
      </c>
      <c r="E365" s="151">
        <v>0.1618716840277778</v>
      </c>
      <c r="F365" s="152">
        <v>53.59</v>
      </c>
      <c r="G365" s="158"/>
      <c r="H365" s="95" t="s">
        <v>82</v>
      </c>
      <c r="I365" s="154" t="s">
        <v>16</v>
      </c>
      <c r="J365" s="154">
        <v>51</v>
      </c>
    </row>
    <row r="366" spans="1:10" s="93" customFormat="1" ht="12">
      <c r="A366" s="148" t="s">
        <v>166</v>
      </c>
      <c r="B366" s="149" t="s">
        <v>261</v>
      </c>
      <c r="C366" s="94" t="s">
        <v>262</v>
      </c>
      <c r="D366" s="150">
        <v>0.11721064814814815</v>
      </c>
      <c r="E366" s="151">
        <v>0.11063513078703703</v>
      </c>
      <c r="F366" s="152">
        <v>78.400000000000006</v>
      </c>
      <c r="G366" s="158">
        <v>221.05</v>
      </c>
      <c r="H366" s="95" t="s">
        <v>163</v>
      </c>
      <c r="I366" s="154" t="s">
        <v>16</v>
      </c>
      <c r="J366" s="154">
        <v>44</v>
      </c>
    </row>
    <row r="367" spans="1:10" s="93" customFormat="1" ht="12">
      <c r="A367" s="148" t="s">
        <v>166</v>
      </c>
      <c r="B367" s="149" t="s">
        <v>261</v>
      </c>
      <c r="C367" s="94" t="s">
        <v>263</v>
      </c>
      <c r="D367" s="150">
        <v>0.19565972222222219</v>
      </c>
      <c r="E367" s="151">
        <v>0.16271062499999997</v>
      </c>
      <c r="F367" s="152">
        <v>53.31</v>
      </c>
      <c r="G367" s="158"/>
      <c r="H367" s="95" t="s">
        <v>163</v>
      </c>
      <c r="I367" s="154" t="s">
        <v>16</v>
      </c>
      <c r="J367" s="154">
        <v>58</v>
      </c>
    </row>
    <row r="368" spans="1:10" s="93" customFormat="1" ht="12">
      <c r="A368" s="148" t="s">
        <v>166</v>
      </c>
      <c r="B368" s="149" t="s">
        <v>261</v>
      </c>
      <c r="C368" s="94" t="s">
        <v>264</v>
      </c>
      <c r="D368" s="150">
        <v>0.22623842592592591</v>
      </c>
      <c r="E368" s="151">
        <v>0.18420332638888889</v>
      </c>
      <c r="F368" s="152">
        <v>51.05</v>
      </c>
      <c r="G368" s="158"/>
      <c r="H368" s="95" t="s">
        <v>163</v>
      </c>
      <c r="I368" s="154" t="s">
        <v>15</v>
      </c>
      <c r="J368" s="154">
        <v>53</v>
      </c>
    </row>
    <row r="369" spans="1:10" s="93" customFormat="1" ht="12">
      <c r="A369" s="148" t="s">
        <v>166</v>
      </c>
      <c r="B369" s="149" t="s">
        <v>261</v>
      </c>
      <c r="C369" s="94" t="s">
        <v>265</v>
      </c>
      <c r="D369" s="150">
        <v>0.25188657407407405</v>
      </c>
      <c r="E369" s="151">
        <v>0.24556422106481479</v>
      </c>
      <c r="F369" s="152">
        <v>38.29</v>
      </c>
      <c r="G369" s="158"/>
      <c r="H369" s="95" t="s">
        <v>163</v>
      </c>
      <c r="I369" s="154" t="s">
        <v>15</v>
      </c>
      <c r="J369" s="154">
        <v>37</v>
      </c>
    </row>
    <row r="370" spans="1:10" s="93" customFormat="1" ht="12">
      <c r="A370" s="148" t="s">
        <v>166</v>
      </c>
      <c r="B370" s="149" t="s">
        <v>21</v>
      </c>
      <c r="C370" s="94" t="s">
        <v>266</v>
      </c>
      <c r="D370" s="150">
        <v>0.14997685185185186</v>
      </c>
      <c r="E370" s="151">
        <v>0.14034833796296298</v>
      </c>
      <c r="F370" s="152">
        <v>61.8</v>
      </c>
      <c r="G370" s="158">
        <v>174.2</v>
      </c>
      <c r="H370" s="95" t="s">
        <v>102</v>
      </c>
      <c r="I370" s="154" t="s">
        <v>16</v>
      </c>
      <c r="J370" s="154">
        <v>45</v>
      </c>
    </row>
    <row r="371" spans="1:10" s="93" customFormat="1" ht="12">
      <c r="A371" s="148" t="s">
        <v>166</v>
      </c>
      <c r="B371" s="149" t="s">
        <v>21</v>
      </c>
      <c r="C371" s="94" t="s">
        <v>267</v>
      </c>
      <c r="D371" s="150">
        <v>0.15515046296296295</v>
      </c>
      <c r="E371" s="151">
        <v>0.1536299884259259</v>
      </c>
      <c r="F371" s="152">
        <v>61.21</v>
      </c>
      <c r="G371" s="158"/>
      <c r="H371" s="95" t="s">
        <v>102</v>
      </c>
      <c r="I371" s="154" t="s">
        <v>15</v>
      </c>
      <c r="J371" s="154">
        <v>34</v>
      </c>
    </row>
    <row r="372" spans="1:10" s="93" customFormat="1" ht="12">
      <c r="A372" s="148" t="s">
        <v>166</v>
      </c>
      <c r="B372" s="149" t="s">
        <v>21</v>
      </c>
      <c r="C372" s="94" t="s">
        <v>268</v>
      </c>
      <c r="D372" s="150">
        <v>0.18633101851851852</v>
      </c>
      <c r="E372" s="151">
        <v>0.18370375115740742</v>
      </c>
      <c r="F372" s="152">
        <v>51.19</v>
      </c>
      <c r="G372" s="158"/>
      <c r="H372" s="95" t="s">
        <v>102</v>
      </c>
      <c r="I372" s="154" t="s">
        <v>15</v>
      </c>
      <c r="J372" s="154">
        <v>35</v>
      </c>
    </row>
    <row r="373" spans="1:10" s="93" customFormat="1" ht="12">
      <c r="A373" s="86"/>
      <c r="B373" s="163"/>
      <c r="C373" s="87"/>
      <c r="D373" s="88"/>
      <c r="E373" s="89"/>
      <c r="F373" s="90"/>
      <c r="G373" s="91"/>
      <c r="H373" s="92"/>
      <c r="I373" s="92"/>
      <c r="J373" s="92"/>
    </row>
    <row r="374" spans="1:10" s="93" customFormat="1" ht="12">
      <c r="A374" s="86"/>
      <c r="B374" s="163"/>
      <c r="C374" s="87"/>
      <c r="D374" s="88"/>
      <c r="E374" s="89"/>
      <c r="F374" s="90"/>
      <c r="G374" s="91"/>
      <c r="H374" s="92"/>
      <c r="I374" s="92"/>
      <c r="J374" s="92"/>
    </row>
    <row r="375" spans="1:10" s="93" customFormat="1" ht="12">
      <c r="A375" s="148" t="s">
        <v>269</v>
      </c>
      <c r="B375" s="164" t="s">
        <v>17</v>
      </c>
      <c r="C375" s="94" t="s">
        <v>181</v>
      </c>
      <c r="D375" s="165">
        <v>0.11195601851851851</v>
      </c>
      <c r="E375" s="166">
        <v>0.10932505208333333</v>
      </c>
      <c r="F375" s="167">
        <v>80.56</v>
      </c>
      <c r="G375" s="168">
        <v>317.5</v>
      </c>
      <c r="H375" s="95" t="s">
        <v>82</v>
      </c>
      <c r="I375" s="191" t="s">
        <v>16</v>
      </c>
      <c r="J375" s="191">
        <v>41</v>
      </c>
    </row>
    <row r="376" spans="1:10" s="93" customFormat="1" ht="12">
      <c r="A376" s="148" t="s">
        <v>270</v>
      </c>
      <c r="B376" s="164" t="s">
        <v>17</v>
      </c>
      <c r="C376" s="94" t="s">
        <v>271</v>
      </c>
      <c r="D376" s="165" t="s">
        <v>272</v>
      </c>
      <c r="E376" s="166">
        <v>0.1099379976851852</v>
      </c>
      <c r="F376" s="167">
        <v>80.11</v>
      </c>
      <c r="G376" s="163"/>
      <c r="H376" s="95" t="s">
        <v>82</v>
      </c>
      <c r="I376" s="192" t="s">
        <v>16</v>
      </c>
      <c r="J376" s="192">
        <v>40</v>
      </c>
    </row>
    <row r="377" spans="1:10" s="93" customFormat="1" ht="12">
      <c r="A377" s="148" t="s">
        <v>270</v>
      </c>
      <c r="B377" s="164" t="s">
        <v>17</v>
      </c>
      <c r="C377" s="94" t="s">
        <v>273</v>
      </c>
      <c r="D377" s="165">
        <v>0.11186342592592592</v>
      </c>
      <c r="E377" s="166">
        <v>0.11186342592592592</v>
      </c>
      <c r="F377" s="167">
        <v>78.73</v>
      </c>
      <c r="G377" s="163"/>
      <c r="H377" s="95" t="s">
        <v>82</v>
      </c>
      <c r="I377" s="191" t="s">
        <v>16</v>
      </c>
      <c r="J377" s="191">
        <v>34</v>
      </c>
    </row>
    <row r="378" spans="1:10" s="93" customFormat="1" ht="12">
      <c r="A378" s="148" t="s">
        <v>270</v>
      </c>
      <c r="B378" s="164" t="s">
        <v>17</v>
      </c>
      <c r="C378" s="94" t="s">
        <v>274</v>
      </c>
      <c r="D378" s="165" t="s">
        <v>275</v>
      </c>
      <c r="E378" s="166">
        <v>0.1127662037037037</v>
      </c>
      <c r="F378" s="167">
        <v>78.099999999999994</v>
      </c>
      <c r="G378" s="163"/>
      <c r="H378" s="95" t="s">
        <v>82</v>
      </c>
      <c r="I378" s="191" t="s">
        <v>16</v>
      </c>
      <c r="J378" s="191">
        <v>29</v>
      </c>
    </row>
    <row r="379" spans="1:10" s="93" customFormat="1" ht="12">
      <c r="A379" s="148" t="s">
        <v>270</v>
      </c>
      <c r="B379" s="164" t="s">
        <v>17</v>
      </c>
      <c r="C379" s="94" t="s">
        <v>276</v>
      </c>
      <c r="D379" s="165" t="s">
        <v>277</v>
      </c>
      <c r="E379" s="166">
        <v>0.11381944444444443</v>
      </c>
      <c r="F379" s="167">
        <v>77.38</v>
      </c>
      <c r="G379" s="163"/>
      <c r="H379" s="95" t="s">
        <v>82</v>
      </c>
      <c r="I379" s="192" t="s">
        <v>16</v>
      </c>
      <c r="J379" s="192">
        <v>31</v>
      </c>
    </row>
    <row r="380" spans="1:10" s="93" customFormat="1" ht="12">
      <c r="A380" s="148" t="s">
        <v>270</v>
      </c>
      <c r="B380" s="164" t="s">
        <v>17</v>
      </c>
      <c r="C380" s="94" t="s">
        <v>86</v>
      </c>
      <c r="D380" s="165">
        <v>0.12503472222222223</v>
      </c>
      <c r="E380" s="166">
        <v>0.11415670138888889</v>
      </c>
      <c r="F380" s="167">
        <v>77.150000000000006</v>
      </c>
      <c r="G380" s="163"/>
      <c r="H380" s="95" t="s">
        <v>82</v>
      </c>
      <c r="I380" s="191" t="s">
        <v>16</v>
      </c>
      <c r="J380" s="191">
        <v>50</v>
      </c>
    </row>
    <row r="381" spans="1:10" s="93" customFormat="1" ht="12">
      <c r="A381" s="148" t="s">
        <v>270</v>
      </c>
      <c r="B381" s="164" t="s">
        <v>17</v>
      </c>
      <c r="C381" s="94" t="s">
        <v>84</v>
      </c>
      <c r="D381" s="165">
        <v>0.12534722222222222</v>
      </c>
      <c r="E381" s="166">
        <v>0.11533197916666667</v>
      </c>
      <c r="F381" s="167">
        <v>76.36</v>
      </c>
      <c r="G381" s="163"/>
      <c r="H381" s="95" t="s">
        <v>82</v>
      </c>
      <c r="I381" s="191" t="s">
        <v>16</v>
      </c>
      <c r="J381" s="191">
        <v>49</v>
      </c>
    </row>
    <row r="382" spans="1:10" s="93" customFormat="1" ht="12">
      <c r="A382" s="148" t="s">
        <v>270</v>
      </c>
      <c r="B382" s="164" t="s">
        <v>17</v>
      </c>
      <c r="C382" s="94" t="s">
        <v>87</v>
      </c>
      <c r="D382" s="165" t="s">
        <v>278</v>
      </c>
      <c r="E382" s="166">
        <v>0.11649305555555556</v>
      </c>
      <c r="F382" s="167">
        <v>75.599999999999994</v>
      </c>
      <c r="G382" s="163"/>
      <c r="H382" s="95" t="s">
        <v>82</v>
      </c>
      <c r="I382" s="191" t="s">
        <v>16</v>
      </c>
      <c r="J382" s="191">
        <v>23</v>
      </c>
    </row>
    <row r="383" spans="1:10" s="93" customFormat="1" ht="12">
      <c r="A383" s="148" t="s">
        <v>270</v>
      </c>
      <c r="B383" s="164" t="s">
        <v>17</v>
      </c>
      <c r="C383" s="94" t="s">
        <v>279</v>
      </c>
      <c r="D383" s="165" t="s">
        <v>280</v>
      </c>
      <c r="E383" s="166">
        <v>0.11660879629629629</v>
      </c>
      <c r="F383" s="167">
        <v>75.53</v>
      </c>
      <c r="G383" s="163"/>
      <c r="H383" s="95" t="s">
        <v>82</v>
      </c>
      <c r="I383" s="192" t="s">
        <v>16</v>
      </c>
      <c r="J383" s="192">
        <v>33</v>
      </c>
    </row>
    <row r="384" spans="1:10" s="93" customFormat="1" ht="12">
      <c r="A384" s="148" t="s">
        <v>270</v>
      </c>
      <c r="B384" s="164" t="s">
        <v>17</v>
      </c>
      <c r="C384" s="94" t="s">
        <v>93</v>
      </c>
      <c r="D384" s="165">
        <v>0.11810185185185185</v>
      </c>
      <c r="E384" s="166">
        <v>0.11810185185185185</v>
      </c>
      <c r="F384" s="167">
        <v>74.569999999999993</v>
      </c>
      <c r="G384" s="163"/>
      <c r="H384" s="95" t="s">
        <v>82</v>
      </c>
      <c r="I384" s="191" t="s">
        <v>16</v>
      </c>
      <c r="J384" s="191">
        <v>37</v>
      </c>
    </row>
    <row r="385" spans="1:10" s="93" customFormat="1" ht="12">
      <c r="A385" s="148" t="s">
        <v>270</v>
      </c>
      <c r="B385" s="164" t="s">
        <v>17</v>
      </c>
      <c r="C385" s="94" t="s">
        <v>90</v>
      </c>
      <c r="D385" s="165">
        <v>0.12246527777777778</v>
      </c>
      <c r="E385" s="166">
        <v>0.12044460069444446</v>
      </c>
      <c r="F385" s="167">
        <v>73.12</v>
      </c>
      <c r="G385" s="163"/>
      <c r="H385" s="95" t="s">
        <v>82</v>
      </c>
      <c r="I385" s="191" t="s">
        <v>16</v>
      </c>
      <c r="J385" s="191">
        <v>39</v>
      </c>
    </row>
    <row r="386" spans="1:10" s="93" customFormat="1" ht="12">
      <c r="A386" s="148" t="s">
        <v>270</v>
      </c>
      <c r="B386" s="164" t="s">
        <v>17</v>
      </c>
      <c r="C386" s="94" t="s">
        <v>92</v>
      </c>
      <c r="D386" s="165" t="s">
        <v>281</v>
      </c>
      <c r="E386" s="166">
        <v>0.12229166666666667</v>
      </c>
      <c r="F386" s="167">
        <v>72.02</v>
      </c>
      <c r="G386" s="163"/>
      <c r="H386" s="95" t="s">
        <v>82</v>
      </c>
      <c r="I386" s="192" t="s">
        <v>16</v>
      </c>
      <c r="J386" s="192">
        <v>35</v>
      </c>
    </row>
    <row r="387" spans="1:10" s="93" customFormat="1" ht="12">
      <c r="A387" s="148" t="s">
        <v>270</v>
      </c>
      <c r="B387" s="164" t="s">
        <v>17</v>
      </c>
      <c r="C387" s="94" t="s">
        <v>282</v>
      </c>
      <c r="D387" s="165" t="s">
        <v>283</v>
      </c>
      <c r="E387" s="166">
        <v>0.12269840972222221</v>
      </c>
      <c r="F387" s="167">
        <v>71.78</v>
      </c>
      <c r="G387" s="168"/>
      <c r="H387" s="95" t="s">
        <v>82</v>
      </c>
      <c r="I387" s="191" t="s">
        <v>16</v>
      </c>
      <c r="J387" s="191">
        <v>61</v>
      </c>
    </row>
    <row r="388" spans="1:10" s="93" customFormat="1" ht="12">
      <c r="A388" s="148" t="s">
        <v>270</v>
      </c>
      <c r="B388" s="164" t="s">
        <v>17</v>
      </c>
      <c r="C388" s="94" t="s">
        <v>284</v>
      </c>
      <c r="D388" s="165" t="s">
        <v>285</v>
      </c>
      <c r="E388" s="166">
        <v>0.12325427546296297</v>
      </c>
      <c r="F388" s="167">
        <v>71.459999999999994</v>
      </c>
      <c r="G388" s="168"/>
      <c r="H388" s="95" t="s">
        <v>82</v>
      </c>
      <c r="I388" s="191" t="s">
        <v>16</v>
      </c>
      <c r="J388" s="191">
        <v>38</v>
      </c>
    </row>
    <row r="389" spans="1:10" s="93" customFormat="1" ht="12">
      <c r="A389" s="148" t="s">
        <v>270</v>
      </c>
      <c r="B389" s="164" t="s">
        <v>17</v>
      </c>
      <c r="C389" s="94" t="s">
        <v>88</v>
      </c>
      <c r="D389" s="165">
        <v>0.12937499999999999</v>
      </c>
      <c r="E389" s="166">
        <v>0.12363075</v>
      </c>
      <c r="F389" s="167">
        <v>71.239999999999995</v>
      </c>
      <c r="G389" s="163"/>
      <c r="H389" s="95" t="s">
        <v>82</v>
      </c>
      <c r="I389" s="191" t="s">
        <v>16</v>
      </c>
      <c r="J389" s="191">
        <v>44</v>
      </c>
    </row>
    <row r="390" spans="1:10" s="93" customFormat="1" ht="12">
      <c r="A390" s="148" t="s">
        <v>270</v>
      </c>
      <c r="B390" s="164" t="s">
        <v>17</v>
      </c>
      <c r="C390" s="94" t="s">
        <v>286</v>
      </c>
      <c r="D390" s="165" t="s">
        <v>287</v>
      </c>
      <c r="E390" s="166">
        <v>0.12394675925925926</v>
      </c>
      <c r="F390" s="167">
        <v>71.06</v>
      </c>
      <c r="G390" s="168"/>
      <c r="H390" s="95" t="s">
        <v>82</v>
      </c>
      <c r="I390" s="191" t="s">
        <v>16</v>
      </c>
      <c r="J390" s="191">
        <v>36</v>
      </c>
    </row>
    <row r="391" spans="1:10" s="93" customFormat="1" ht="12">
      <c r="A391" s="148" t="s">
        <v>270</v>
      </c>
      <c r="B391" s="164" t="s">
        <v>17</v>
      </c>
      <c r="C391" s="94" t="s">
        <v>288</v>
      </c>
      <c r="D391" s="165" t="s">
        <v>289</v>
      </c>
      <c r="E391" s="166">
        <v>0.13911314814814812</v>
      </c>
      <c r="F391" s="167">
        <v>69.31</v>
      </c>
      <c r="G391" s="164"/>
      <c r="H391" s="95" t="s">
        <v>82</v>
      </c>
      <c r="I391" s="192" t="s">
        <v>15</v>
      </c>
      <c r="J391" s="192">
        <v>43</v>
      </c>
    </row>
    <row r="392" spans="1:10" s="93" customFormat="1" ht="12">
      <c r="A392" s="148" t="s">
        <v>270</v>
      </c>
      <c r="B392" s="164" t="s">
        <v>17</v>
      </c>
      <c r="C392" s="94" t="s">
        <v>290</v>
      </c>
      <c r="D392" s="165" t="s">
        <v>291</v>
      </c>
      <c r="E392" s="166">
        <v>0.13971064814814815</v>
      </c>
      <c r="F392" s="167">
        <v>69.010000000000005</v>
      </c>
      <c r="G392" s="164"/>
      <c r="H392" s="95" t="s">
        <v>82</v>
      </c>
      <c r="I392" s="191" t="s">
        <v>15</v>
      </c>
      <c r="J392" s="191">
        <v>27</v>
      </c>
    </row>
    <row r="393" spans="1:10" s="93" customFormat="1" ht="12">
      <c r="A393" s="148" t="s">
        <v>270</v>
      </c>
      <c r="B393" s="164" t="s">
        <v>17</v>
      </c>
      <c r="C393" s="94" t="s">
        <v>96</v>
      </c>
      <c r="D393" s="165">
        <v>0.1317824074074074</v>
      </c>
      <c r="E393" s="166">
        <v>0.1317824074074074</v>
      </c>
      <c r="F393" s="167">
        <v>66.83</v>
      </c>
      <c r="G393" s="164"/>
      <c r="H393" s="95" t="s">
        <v>82</v>
      </c>
      <c r="I393" s="191" t="s">
        <v>16</v>
      </c>
      <c r="J393" s="191">
        <v>37</v>
      </c>
    </row>
    <row r="394" spans="1:10" s="93" customFormat="1" ht="12">
      <c r="A394" s="148" t="s">
        <v>270</v>
      </c>
      <c r="B394" s="164" t="s">
        <v>17</v>
      </c>
      <c r="C394" s="94" t="s">
        <v>91</v>
      </c>
      <c r="D394" s="165" t="s">
        <v>292</v>
      </c>
      <c r="E394" s="166">
        <v>0.13188657407407409</v>
      </c>
      <c r="F394" s="167">
        <v>66.78</v>
      </c>
      <c r="G394" s="163"/>
      <c r="H394" s="95" t="s">
        <v>82</v>
      </c>
      <c r="I394" s="191" t="s">
        <v>16</v>
      </c>
      <c r="J394" s="191">
        <v>37</v>
      </c>
    </row>
    <row r="395" spans="1:10" s="93" customFormat="1" ht="12">
      <c r="A395" s="148" t="s">
        <v>270</v>
      </c>
      <c r="B395" s="164" t="s">
        <v>17</v>
      </c>
      <c r="C395" s="94" t="s">
        <v>293</v>
      </c>
      <c r="D395" s="165" t="s">
        <v>294</v>
      </c>
      <c r="E395" s="166">
        <v>0.13421296296296295</v>
      </c>
      <c r="F395" s="167">
        <v>65.62</v>
      </c>
      <c r="G395" s="163"/>
      <c r="H395" s="95" t="s">
        <v>82</v>
      </c>
      <c r="I395" s="192" t="s">
        <v>16</v>
      </c>
      <c r="J395" s="192">
        <v>29</v>
      </c>
    </row>
    <row r="396" spans="1:10" s="93" customFormat="1" ht="12">
      <c r="A396" s="148" t="s">
        <v>270</v>
      </c>
      <c r="B396" s="164" t="s">
        <v>17</v>
      </c>
      <c r="C396" s="94" t="s">
        <v>97</v>
      </c>
      <c r="D396" s="165" t="s">
        <v>295</v>
      </c>
      <c r="E396" s="166">
        <v>0.15064814814814814</v>
      </c>
      <c r="F396" s="167">
        <v>64</v>
      </c>
      <c r="G396" s="163"/>
      <c r="H396" s="95" t="s">
        <v>82</v>
      </c>
      <c r="I396" s="192" t="s">
        <v>15</v>
      </c>
      <c r="J396" s="192">
        <v>36</v>
      </c>
    </row>
    <row r="397" spans="1:10" s="93" customFormat="1" ht="12">
      <c r="A397" s="148" t="s">
        <v>270</v>
      </c>
      <c r="B397" s="164" t="s">
        <v>17</v>
      </c>
      <c r="C397" s="94" t="s">
        <v>182</v>
      </c>
      <c r="D397" s="165" t="s">
        <v>296</v>
      </c>
      <c r="E397" s="166">
        <v>0.14157674074074073</v>
      </c>
      <c r="F397" s="167">
        <v>62.21</v>
      </c>
      <c r="G397" s="163"/>
      <c r="H397" s="95" t="s">
        <v>82</v>
      </c>
      <c r="I397" s="192" t="s">
        <v>16</v>
      </c>
      <c r="J397" s="192">
        <v>47</v>
      </c>
    </row>
    <row r="398" spans="1:10" s="93" customFormat="1" ht="12">
      <c r="A398" s="148" t="s">
        <v>270</v>
      </c>
      <c r="B398" s="164" t="s">
        <v>13</v>
      </c>
      <c r="C398" s="94" t="s">
        <v>167</v>
      </c>
      <c r="D398" s="165" t="s">
        <v>297</v>
      </c>
      <c r="E398" s="166">
        <v>0.12175184259259257</v>
      </c>
      <c r="F398" s="167">
        <v>79.19</v>
      </c>
      <c r="G398" s="168">
        <v>310.83</v>
      </c>
      <c r="H398" s="95" t="s">
        <v>82</v>
      </c>
      <c r="I398" s="192" t="s">
        <v>15</v>
      </c>
      <c r="J398" s="192">
        <v>56</v>
      </c>
    </row>
    <row r="399" spans="1:10" s="93" customFormat="1" ht="12">
      <c r="A399" s="148" t="s">
        <v>270</v>
      </c>
      <c r="B399" s="164" t="s">
        <v>13</v>
      </c>
      <c r="C399" s="94" t="s">
        <v>298</v>
      </c>
      <c r="D399" s="165">
        <v>0.11498842592592594</v>
      </c>
      <c r="E399" s="166">
        <v>0.11228619791666668</v>
      </c>
      <c r="F399" s="167">
        <v>78.44</v>
      </c>
      <c r="G399" s="168"/>
      <c r="H399" s="95" t="s">
        <v>82</v>
      </c>
      <c r="I399" s="191" t="s">
        <v>16</v>
      </c>
      <c r="J399" s="191">
        <v>41</v>
      </c>
    </row>
    <row r="400" spans="1:10" s="93" customFormat="1" ht="12">
      <c r="A400" s="148" t="s">
        <v>270</v>
      </c>
      <c r="B400" s="164" t="s">
        <v>13</v>
      </c>
      <c r="C400" s="94" t="s">
        <v>299</v>
      </c>
      <c r="D400" s="165" t="s">
        <v>300</v>
      </c>
      <c r="E400" s="166">
        <v>0.11335648148148147</v>
      </c>
      <c r="F400" s="167">
        <v>77.7</v>
      </c>
      <c r="G400" s="168"/>
      <c r="H400" s="95" t="s">
        <v>82</v>
      </c>
      <c r="I400" s="192" t="s">
        <v>16</v>
      </c>
      <c r="J400" s="192">
        <v>33</v>
      </c>
    </row>
    <row r="401" spans="1:10" s="93" customFormat="1" ht="12">
      <c r="A401" s="148" t="s">
        <v>270</v>
      </c>
      <c r="B401" s="164" t="s">
        <v>13</v>
      </c>
      <c r="C401" s="94" t="s">
        <v>301</v>
      </c>
      <c r="D401" s="165" t="s">
        <v>302</v>
      </c>
      <c r="E401" s="166">
        <v>0.11665857175925926</v>
      </c>
      <c r="F401" s="167">
        <v>75.5</v>
      </c>
      <c r="G401" s="168"/>
      <c r="H401" s="95" t="s">
        <v>82</v>
      </c>
      <c r="I401" s="192" t="s">
        <v>16</v>
      </c>
      <c r="J401" s="192">
        <v>70</v>
      </c>
    </row>
    <row r="402" spans="1:10" s="93" customFormat="1" ht="12">
      <c r="A402" s="148" t="s">
        <v>270</v>
      </c>
      <c r="B402" s="164" t="s">
        <v>13</v>
      </c>
      <c r="C402" s="94" t="s">
        <v>303</v>
      </c>
      <c r="D402" s="165">
        <v>0.13054398148148147</v>
      </c>
      <c r="E402" s="166">
        <v>0.12198029629629628</v>
      </c>
      <c r="F402" s="167">
        <v>72.2</v>
      </c>
      <c r="G402" s="163"/>
      <c r="H402" s="95" t="s">
        <v>82</v>
      </c>
      <c r="I402" s="192" t="s">
        <v>16</v>
      </c>
      <c r="J402" s="192">
        <v>47</v>
      </c>
    </row>
    <row r="403" spans="1:10" s="93" customFormat="1" ht="12">
      <c r="A403" s="148" t="s">
        <v>270</v>
      </c>
      <c r="B403" s="164" t="s">
        <v>13</v>
      </c>
      <c r="C403" s="94" t="s">
        <v>304</v>
      </c>
      <c r="D403" s="165">
        <v>0.13508101851851853</v>
      </c>
      <c r="E403" s="166">
        <v>0.13508101851851853</v>
      </c>
      <c r="F403" s="167">
        <v>71.38</v>
      </c>
      <c r="G403" s="164"/>
      <c r="H403" s="95" t="s">
        <v>82</v>
      </c>
      <c r="I403" s="192" t="s">
        <v>15</v>
      </c>
      <c r="J403" s="192">
        <v>29</v>
      </c>
    </row>
    <row r="404" spans="1:10" s="93" customFormat="1" ht="12">
      <c r="A404" s="148" t="s">
        <v>270</v>
      </c>
      <c r="B404" s="164" t="s">
        <v>13</v>
      </c>
      <c r="C404" s="94" t="s">
        <v>305</v>
      </c>
      <c r="D404" s="165" t="s">
        <v>306</v>
      </c>
      <c r="E404" s="166">
        <v>0.12943734722222222</v>
      </c>
      <c r="F404" s="167">
        <v>68.040000000000006</v>
      </c>
      <c r="G404" s="168"/>
      <c r="H404" s="95" t="s">
        <v>82</v>
      </c>
      <c r="I404" s="192" t="s">
        <v>16</v>
      </c>
      <c r="J404" s="192">
        <v>44</v>
      </c>
    </row>
    <row r="405" spans="1:10" s="93" customFormat="1" ht="12">
      <c r="A405" s="148" t="s">
        <v>270</v>
      </c>
      <c r="B405" s="164" t="s">
        <v>13</v>
      </c>
      <c r="C405" s="94" t="s">
        <v>136</v>
      </c>
      <c r="D405" s="165" t="s">
        <v>307</v>
      </c>
      <c r="E405" s="166">
        <v>0.13044787615740741</v>
      </c>
      <c r="F405" s="167">
        <v>67.52</v>
      </c>
      <c r="G405" s="164"/>
      <c r="H405" s="95" t="s">
        <v>82</v>
      </c>
      <c r="I405" s="193" t="s">
        <v>16</v>
      </c>
      <c r="J405" s="193">
        <v>46</v>
      </c>
    </row>
    <row r="406" spans="1:10" s="93" customFormat="1" ht="12">
      <c r="A406" s="148" t="s">
        <v>270</v>
      </c>
      <c r="B406" s="164" t="s">
        <v>13</v>
      </c>
      <c r="C406" s="94" t="s">
        <v>308</v>
      </c>
      <c r="D406" s="165" t="s">
        <v>309</v>
      </c>
      <c r="E406" s="166">
        <v>0.13064175462962965</v>
      </c>
      <c r="F406" s="167">
        <v>67.42</v>
      </c>
      <c r="G406" s="163"/>
      <c r="H406" s="95" t="s">
        <v>82</v>
      </c>
      <c r="I406" s="192" t="s">
        <v>16</v>
      </c>
      <c r="J406" s="192">
        <v>43</v>
      </c>
    </row>
    <row r="407" spans="1:10" s="93" customFormat="1" ht="12">
      <c r="A407" s="148" t="s">
        <v>270</v>
      </c>
      <c r="B407" s="164" t="s">
        <v>13</v>
      </c>
      <c r="C407" s="94" t="s">
        <v>137</v>
      </c>
      <c r="D407" s="165" t="s">
        <v>294</v>
      </c>
      <c r="E407" s="166">
        <v>0.13105895833333334</v>
      </c>
      <c r="F407" s="167">
        <v>67.2</v>
      </c>
      <c r="G407" s="164"/>
      <c r="H407" s="95" t="s">
        <v>82</v>
      </c>
      <c r="I407" s="192" t="s">
        <v>16</v>
      </c>
      <c r="J407" s="192">
        <v>41</v>
      </c>
    </row>
    <row r="408" spans="1:10" s="93" customFormat="1" ht="12">
      <c r="A408" s="148" t="s">
        <v>270</v>
      </c>
      <c r="B408" s="164" t="s">
        <v>13</v>
      </c>
      <c r="C408" s="94" t="s">
        <v>141</v>
      </c>
      <c r="D408" s="165">
        <v>0.13263888888888889</v>
      </c>
      <c r="E408" s="166">
        <v>0.13263888888888889</v>
      </c>
      <c r="F408" s="167">
        <v>66.400000000000006</v>
      </c>
      <c r="G408" s="163"/>
      <c r="H408" s="95" t="s">
        <v>82</v>
      </c>
      <c r="I408" s="192" t="s">
        <v>16</v>
      </c>
      <c r="J408" s="192">
        <v>37</v>
      </c>
    </row>
    <row r="409" spans="1:10" s="93" customFormat="1" ht="12">
      <c r="A409" s="148" t="s">
        <v>270</v>
      </c>
      <c r="B409" s="164" t="s">
        <v>13</v>
      </c>
      <c r="C409" s="94" t="s">
        <v>133</v>
      </c>
      <c r="D409" s="165" t="s">
        <v>310</v>
      </c>
      <c r="E409" s="166">
        <v>0.1367247511574074</v>
      </c>
      <c r="F409" s="167">
        <v>64.42</v>
      </c>
      <c r="G409" s="163"/>
      <c r="H409" s="95" t="s">
        <v>82</v>
      </c>
      <c r="I409" s="192" t="s">
        <v>16</v>
      </c>
      <c r="J409" s="192">
        <v>38</v>
      </c>
    </row>
    <row r="410" spans="1:10" s="93" customFormat="1" ht="12">
      <c r="A410" s="148" t="s">
        <v>270</v>
      </c>
      <c r="B410" s="164" t="s">
        <v>13</v>
      </c>
      <c r="C410" s="94" t="s">
        <v>138</v>
      </c>
      <c r="D410" s="165" t="s">
        <v>311</v>
      </c>
      <c r="E410" s="166">
        <v>0.1458912037037037</v>
      </c>
      <c r="F410" s="167">
        <v>60.37</v>
      </c>
      <c r="G410" s="163"/>
      <c r="H410" s="95" t="s">
        <v>82</v>
      </c>
      <c r="I410" s="192" t="s">
        <v>16</v>
      </c>
      <c r="J410" s="192">
        <v>28</v>
      </c>
    </row>
    <row r="411" spans="1:10" s="93" customFormat="1" ht="12">
      <c r="A411" s="148" t="s">
        <v>270</v>
      </c>
      <c r="B411" s="164" t="s">
        <v>13</v>
      </c>
      <c r="C411" s="94" t="s">
        <v>174</v>
      </c>
      <c r="D411" s="165" t="s">
        <v>312</v>
      </c>
      <c r="E411" s="166">
        <v>0.14765262152777778</v>
      </c>
      <c r="F411" s="167">
        <v>59.65</v>
      </c>
      <c r="G411" s="163"/>
      <c r="H411" s="95" t="s">
        <v>82</v>
      </c>
      <c r="I411" s="192" t="s">
        <v>16</v>
      </c>
      <c r="J411" s="192">
        <v>49</v>
      </c>
    </row>
    <row r="412" spans="1:10" s="93" customFormat="1" ht="12">
      <c r="A412" s="148" t="s">
        <v>270</v>
      </c>
      <c r="B412" s="164" t="s">
        <v>13</v>
      </c>
      <c r="C412" s="94" t="s">
        <v>135</v>
      </c>
      <c r="D412" s="165" t="s">
        <v>313</v>
      </c>
      <c r="E412" s="166">
        <v>0.15070004166666667</v>
      </c>
      <c r="F412" s="167">
        <v>58.44</v>
      </c>
      <c r="G412" s="164"/>
      <c r="H412" s="95" t="s">
        <v>82</v>
      </c>
      <c r="I412" s="192" t="s">
        <v>16</v>
      </c>
      <c r="J412" s="192">
        <v>45</v>
      </c>
    </row>
    <row r="413" spans="1:10" s="93" customFormat="1" ht="12">
      <c r="A413" s="148" t="s">
        <v>270</v>
      </c>
      <c r="B413" s="164" t="s">
        <v>13</v>
      </c>
      <c r="C413" s="94" t="s">
        <v>140</v>
      </c>
      <c r="D413" s="165" t="s">
        <v>314</v>
      </c>
      <c r="E413" s="166">
        <v>0.16538194444444446</v>
      </c>
      <c r="F413" s="167">
        <v>58.3</v>
      </c>
      <c r="G413" s="168"/>
      <c r="H413" s="95" t="s">
        <v>82</v>
      </c>
      <c r="I413" s="192" t="s">
        <v>15</v>
      </c>
      <c r="J413" s="192">
        <v>36</v>
      </c>
    </row>
    <row r="414" spans="1:10" s="93" customFormat="1" ht="12">
      <c r="A414" s="148" t="s">
        <v>270</v>
      </c>
      <c r="B414" s="164" t="s">
        <v>19</v>
      </c>
      <c r="C414" s="94" t="s">
        <v>315</v>
      </c>
      <c r="D414" s="165" t="s">
        <v>316</v>
      </c>
      <c r="E414" s="166">
        <v>0.11235850694444446</v>
      </c>
      <c r="F414" s="167">
        <v>78.39</v>
      </c>
      <c r="G414" s="168">
        <v>296.24</v>
      </c>
      <c r="H414" s="95" t="s">
        <v>82</v>
      </c>
      <c r="I414" s="191" t="s">
        <v>16</v>
      </c>
      <c r="J414" s="191">
        <v>57</v>
      </c>
    </row>
    <row r="415" spans="1:10" s="93" customFormat="1" ht="12">
      <c r="A415" s="148" t="s">
        <v>270</v>
      </c>
      <c r="B415" s="164" t="s">
        <v>19</v>
      </c>
      <c r="C415" s="94" t="s">
        <v>150</v>
      </c>
      <c r="D415" s="165">
        <v>0.12299768518518518</v>
      </c>
      <c r="E415" s="166">
        <v>0.11580232060185185</v>
      </c>
      <c r="F415" s="167">
        <v>76.05</v>
      </c>
      <c r="G415" s="163"/>
      <c r="H415" s="95" t="s">
        <v>82</v>
      </c>
      <c r="I415" s="192" t="s">
        <v>16</v>
      </c>
      <c r="J415" s="192">
        <v>46</v>
      </c>
    </row>
    <row r="416" spans="1:10" s="93" customFormat="1" ht="12">
      <c r="A416" s="148" t="s">
        <v>270</v>
      </c>
      <c r="B416" s="164" t="s">
        <v>19</v>
      </c>
      <c r="C416" s="94" t="s">
        <v>317</v>
      </c>
      <c r="D416" s="165" t="s">
        <v>318</v>
      </c>
      <c r="E416" s="166">
        <v>0.12333559027777778</v>
      </c>
      <c r="F416" s="167">
        <v>71.41</v>
      </c>
      <c r="G416" s="163"/>
      <c r="H416" s="95" t="s">
        <v>82</v>
      </c>
      <c r="I416" s="192" t="s">
        <v>16</v>
      </c>
      <c r="J416" s="192">
        <v>65</v>
      </c>
    </row>
    <row r="417" spans="1:10" s="93" customFormat="1" ht="12">
      <c r="A417" s="148" t="s">
        <v>270</v>
      </c>
      <c r="B417" s="164" t="s">
        <v>19</v>
      </c>
      <c r="C417" s="94" t="s">
        <v>319</v>
      </c>
      <c r="D417" s="165">
        <v>0.13390046296296296</v>
      </c>
      <c r="E417" s="166">
        <v>0.12511659259259258</v>
      </c>
      <c r="F417" s="167">
        <v>70.39</v>
      </c>
      <c r="G417" s="163"/>
      <c r="H417" s="95" t="s">
        <v>82</v>
      </c>
      <c r="I417" s="191" t="s">
        <v>16</v>
      </c>
      <c r="J417" s="191">
        <v>47</v>
      </c>
    </row>
    <row r="418" spans="1:10" s="93" customFormat="1" ht="12">
      <c r="A418" s="148" t="s">
        <v>270</v>
      </c>
      <c r="B418" s="164" t="s">
        <v>19</v>
      </c>
      <c r="C418" s="94" t="s">
        <v>320</v>
      </c>
      <c r="D418" s="165">
        <v>0.21319444444444444</v>
      </c>
      <c r="E418" s="166">
        <v>0.20669201388888889</v>
      </c>
      <c r="F418" s="167">
        <v>42.61</v>
      </c>
      <c r="G418" s="164"/>
      <c r="H418" s="95" t="s">
        <v>82</v>
      </c>
      <c r="I418" s="192" t="s">
        <v>16</v>
      </c>
      <c r="J418" s="192">
        <v>42</v>
      </c>
    </row>
    <row r="419" spans="1:10" s="93" customFormat="1" ht="12">
      <c r="A419" s="148" t="s">
        <v>270</v>
      </c>
      <c r="B419" s="164" t="s">
        <v>18</v>
      </c>
      <c r="C419" s="94" t="s">
        <v>101</v>
      </c>
      <c r="D419" s="165" t="s">
        <v>321</v>
      </c>
      <c r="E419" s="166">
        <v>0.11289802083333333</v>
      </c>
      <c r="F419" s="167">
        <v>78.010000000000005</v>
      </c>
      <c r="G419" s="168">
        <v>292.31</v>
      </c>
      <c r="H419" s="95" t="s">
        <v>82</v>
      </c>
      <c r="I419" s="192" t="s">
        <v>16</v>
      </c>
      <c r="J419" s="192">
        <v>51</v>
      </c>
    </row>
    <row r="420" spans="1:10" s="93" customFormat="1" ht="12">
      <c r="A420" s="148" t="s">
        <v>270</v>
      </c>
      <c r="B420" s="164" t="s">
        <v>18</v>
      </c>
      <c r="C420" s="94" t="s">
        <v>216</v>
      </c>
      <c r="D420" s="165" t="s">
        <v>322</v>
      </c>
      <c r="E420" s="166">
        <v>0.12225694444444445</v>
      </c>
      <c r="F420" s="167">
        <v>72.040000000000006</v>
      </c>
      <c r="G420" s="168"/>
      <c r="H420" s="95" t="s">
        <v>82</v>
      </c>
      <c r="I420" s="192" t="s">
        <v>16</v>
      </c>
      <c r="J420" s="192">
        <v>23</v>
      </c>
    </row>
    <row r="421" spans="1:10" s="93" customFormat="1" ht="12">
      <c r="A421" s="148" t="s">
        <v>270</v>
      </c>
      <c r="B421" s="164" t="s">
        <v>18</v>
      </c>
      <c r="C421" s="94" t="s">
        <v>323</v>
      </c>
      <c r="D421" s="165">
        <v>0.12442129629629629</v>
      </c>
      <c r="E421" s="166">
        <v>0.12322685185185184</v>
      </c>
      <c r="F421" s="167">
        <v>71.47</v>
      </c>
      <c r="G421" s="168"/>
      <c r="H421" s="95" t="s">
        <v>82</v>
      </c>
      <c r="I421" s="192" t="s">
        <v>16</v>
      </c>
      <c r="J421" s="192">
        <v>39</v>
      </c>
    </row>
    <row r="422" spans="1:10" s="93" customFormat="1" ht="12">
      <c r="A422" s="148" t="s">
        <v>270</v>
      </c>
      <c r="B422" s="164" t="s">
        <v>18</v>
      </c>
      <c r="C422" s="94" t="s">
        <v>324</v>
      </c>
      <c r="D422" s="165" t="s">
        <v>325</v>
      </c>
      <c r="E422" s="166">
        <v>0.12442129629629629</v>
      </c>
      <c r="F422" s="167">
        <v>70.790000000000006</v>
      </c>
      <c r="G422" s="163"/>
      <c r="H422" s="95" t="s">
        <v>82</v>
      </c>
      <c r="I422" s="193" t="s">
        <v>16</v>
      </c>
      <c r="J422" s="193">
        <v>31</v>
      </c>
    </row>
    <row r="423" spans="1:10" s="93" customFormat="1" ht="12">
      <c r="A423" s="148" t="s">
        <v>270</v>
      </c>
      <c r="B423" s="164" t="s">
        <v>18</v>
      </c>
      <c r="C423" s="94" t="s">
        <v>106</v>
      </c>
      <c r="D423" s="165" t="s">
        <v>326</v>
      </c>
      <c r="E423" s="166">
        <v>0.12462962962962963</v>
      </c>
      <c r="F423" s="167">
        <v>70.67</v>
      </c>
      <c r="G423" s="163"/>
      <c r="H423" s="95" t="s">
        <v>82</v>
      </c>
      <c r="I423" s="192" t="s">
        <v>16</v>
      </c>
      <c r="J423" s="192">
        <v>33</v>
      </c>
    </row>
    <row r="424" spans="1:10" s="93" customFormat="1" ht="12">
      <c r="A424" s="148" t="s">
        <v>270</v>
      </c>
      <c r="B424" s="164" t="s">
        <v>18</v>
      </c>
      <c r="C424" s="94" t="s">
        <v>327</v>
      </c>
      <c r="D424" s="165">
        <v>0.13289351851851852</v>
      </c>
      <c r="E424" s="166">
        <v>0.13161774074074073</v>
      </c>
      <c r="F424" s="167">
        <v>66.92</v>
      </c>
      <c r="G424" s="163"/>
      <c r="H424" s="95" t="s">
        <v>82</v>
      </c>
      <c r="I424" s="192" t="s">
        <v>16</v>
      </c>
      <c r="J424" s="192">
        <v>39</v>
      </c>
    </row>
    <row r="425" spans="1:10" s="93" customFormat="1" ht="12">
      <c r="A425" s="148" t="s">
        <v>270</v>
      </c>
      <c r="B425" s="164" t="s">
        <v>18</v>
      </c>
      <c r="C425" s="94" t="s">
        <v>229</v>
      </c>
      <c r="D425" s="165" t="s">
        <v>297</v>
      </c>
      <c r="E425" s="166">
        <v>0.13254125694444444</v>
      </c>
      <c r="F425" s="167">
        <v>66.45</v>
      </c>
      <c r="G425" s="163"/>
      <c r="H425" s="95" t="s">
        <v>82</v>
      </c>
      <c r="I425" s="191" t="s">
        <v>16</v>
      </c>
      <c r="J425" s="191">
        <v>49</v>
      </c>
    </row>
    <row r="426" spans="1:10" s="93" customFormat="1" ht="12">
      <c r="A426" s="148" t="s">
        <v>270</v>
      </c>
      <c r="B426" s="164" t="s">
        <v>18</v>
      </c>
      <c r="C426" s="94" t="s">
        <v>113</v>
      </c>
      <c r="D426" s="165" t="s">
        <v>328</v>
      </c>
      <c r="E426" s="166">
        <v>0.1392304097222222</v>
      </c>
      <c r="F426" s="167">
        <v>63.26</v>
      </c>
      <c r="G426" s="163"/>
      <c r="H426" s="95" t="s">
        <v>82</v>
      </c>
      <c r="I426" s="192" t="s">
        <v>16</v>
      </c>
      <c r="J426" s="192">
        <v>51</v>
      </c>
    </row>
    <row r="427" spans="1:10" s="93" customFormat="1" ht="12">
      <c r="A427" s="148" t="s">
        <v>270</v>
      </c>
      <c r="B427" s="164" t="s">
        <v>18</v>
      </c>
      <c r="C427" s="94" t="s">
        <v>218</v>
      </c>
      <c r="D427" s="165" t="s">
        <v>329</v>
      </c>
      <c r="E427" s="166">
        <v>0.14051801851851853</v>
      </c>
      <c r="F427" s="167">
        <v>62.68</v>
      </c>
      <c r="G427" s="163"/>
      <c r="H427" s="95" t="s">
        <v>82</v>
      </c>
      <c r="I427" s="191" t="s">
        <v>16</v>
      </c>
      <c r="J427" s="191">
        <v>48</v>
      </c>
    </row>
    <row r="428" spans="1:10" s="93" customFormat="1" ht="12">
      <c r="A428" s="148" t="s">
        <v>270</v>
      </c>
      <c r="B428" s="164" t="s">
        <v>18</v>
      </c>
      <c r="C428" s="94" t="s">
        <v>330</v>
      </c>
      <c r="D428" s="165">
        <v>0.16540509259259259</v>
      </c>
      <c r="E428" s="166">
        <v>0.15728370254629628</v>
      </c>
      <c r="F428" s="167">
        <v>61.3</v>
      </c>
      <c r="G428" s="163"/>
      <c r="H428" s="95" t="s">
        <v>82</v>
      </c>
      <c r="I428" s="192" t="s">
        <v>15</v>
      </c>
      <c r="J428" s="192">
        <v>43</v>
      </c>
    </row>
    <row r="429" spans="1:10" s="93" customFormat="1" ht="12">
      <c r="A429" s="148" t="s">
        <v>270</v>
      </c>
      <c r="B429" s="164" t="s">
        <v>18</v>
      </c>
      <c r="C429" s="94" t="s">
        <v>331</v>
      </c>
      <c r="D429" s="165">
        <v>0.16012731481481482</v>
      </c>
      <c r="E429" s="166">
        <v>0.16012731481481482</v>
      </c>
      <c r="F429" s="167">
        <v>60.21</v>
      </c>
      <c r="G429" s="168"/>
      <c r="H429" s="95" t="s">
        <v>82</v>
      </c>
      <c r="I429" s="192" t="s">
        <v>15</v>
      </c>
      <c r="J429" s="192">
        <v>31</v>
      </c>
    </row>
    <row r="430" spans="1:10" s="93" customFormat="1" ht="12">
      <c r="A430" s="148" t="s">
        <v>270</v>
      </c>
      <c r="B430" s="164" t="s">
        <v>18</v>
      </c>
      <c r="C430" s="94" t="s">
        <v>107</v>
      </c>
      <c r="D430" s="165" t="s">
        <v>332</v>
      </c>
      <c r="E430" s="166">
        <v>0.14875437499999999</v>
      </c>
      <c r="F430" s="167">
        <v>59.21</v>
      </c>
      <c r="G430" s="168"/>
      <c r="H430" s="95" t="s">
        <v>82</v>
      </c>
      <c r="I430" s="192" t="s">
        <v>16</v>
      </c>
      <c r="J430" s="192">
        <v>40</v>
      </c>
    </row>
    <row r="431" spans="1:10" s="93" customFormat="1" ht="12">
      <c r="A431" s="148" t="s">
        <v>270</v>
      </c>
      <c r="B431" s="164" t="s">
        <v>18</v>
      </c>
      <c r="C431" s="94" t="s">
        <v>120</v>
      </c>
      <c r="D431" s="165" t="s">
        <v>333</v>
      </c>
      <c r="E431" s="166">
        <v>0.14918612152777777</v>
      </c>
      <c r="F431" s="167">
        <v>59.03</v>
      </c>
      <c r="G431" s="163"/>
      <c r="H431" s="95" t="s">
        <v>82</v>
      </c>
      <c r="I431" s="192" t="s">
        <v>16</v>
      </c>
      <c r="J431" s="192">
        <v>49</v>
      </c>
    </row>
    <row r="432" spans="1:10" s="93" customFormat="1" ht="12">
      <c r="A432" s="148" t="s">
        <v>270</v>
      </c>
      <c r="B432" s="164" t="s">
        <v>18</v>
      </c>
      <c r="C432" s="94" t="s">
        <v>112</v>
      </c>
      <c r="D432" s="165" t="s">
        <v>334</v>
      </c>
      <c r="E432" s="166">
        <v>0.14996527777777777</v>
      </c>
      <c r="F432" s="167">
        <v>58.73</v>
      </c>
      <c r="G432" s="163"/>
      <c r="H432" s="95" t="s">
        <v>82</v>
      </c>
      <c r="I432" s="192" t="s">
        <v>16</v>
      </c>
      <c r="J432" s="192">
        <v>37</v>
      </c>
    </row>
    <row r="433" spans="1:10" s="93" customFormat="1" ht="12">
      <c r="A433" s="148" t="s">
        <v>270</v>
      </c>
      <c r="B433" s="164" t="s">
        <v>18</v>
      </c>
      <c r="C433" s="94" t="s">
        <v>335</v>
      </c>
      <c r="D433" s="165" t="s">
        <v>336</v>
      </c>
      <c r="E433" s="166">
        <v>0.15296474074074076</v>
      </c>
      <c r="F433" s="167">
        <v>57.58</v>
      </c>
      <c r="G433" s="163"/>
      <c r="H433" s="95" t="s">
        <v>82</v>
      </c>
      <c r="I433" s="192" t="s">
        <v>16</v>
      </c>
      <c r="J433" s="192">
        <v>47</v>
      </c>
    </row>
    <row r="434" spans="1:10" s="93" customFormat="1" ht="12">
      <c r="A434" s="148" t="s">
        <v>270</v>
      </c>
      <c r="B434" s="164" t="s">
        <v>18</v>
      </c>
      <c r="C434" s="94" t="s">
        <v>226</v>
      </c>
      <c r="D434" s="165" t="s">
        <v>337</v>
      </c>
      <c r="E434" s="166">
        <v>0.15327546296296296</v>
      </c>
      <c r="F434" s="167">
        <v>57.46</v>
      </c>
      <c r="G434" s="163"/>
      <c r="H434" s="95" t="s">
        <v>82</v>
      </c>
      <c r="I434" s="192" t="s">
        <v>16</v>
      </c>
      <c r="J434" s="192">
        <v>28</v>
      </c>
    </row>
    <row r="435" spans="1:10" s="93" customFormat="1" ht="12">
      <c r="A435" s="148" t="s">
        <v>270</v>
      </c>
      <c r="B435" s="164" t="s">
        <v>18</v>
      </c>
      <c r="C435" s="94" t="s">
        <v>231</v>
      </c>
      <c r="D435" s="165">
        <v>0.1705439814814815</v>
      </c>
      <c r="E435" s="166">
        <v>0.1705439814814815</v>
      </c>
      <c r="F435" s="167">
        <v>56.53</v>
      </c>
      <c r="G435" s="168"/>
      <c r="H435" s="95" t="s">
        <v>82</v>
      </c>
      <c r="I435" s="191" t="s">
        <v>15</v>
      </c>
      <c r="J435" s="191">
        <v>29</v>
      </c>
    </row>
    <row r="436" spans="1:10" s="93" customFormat="1" ht="12">
      <c r="A436" s="148" t="s">
        <v>270</v>
      </c>
      <c r="B436" s="164" t="s">
        <v>18</v>
      </c>
      <c r="C436" s="94" t="s">
        <v>118</v>
      </c>
      <c r="D436" s="165">
        <v>0.17056712962962964</v>
      </c>
      <c r="E436" s="166">
        <v>0.17056712962962964</v>
      </c>
      <c r="F436" s="167">
        <v>56.53</v>
      </c>
      <c r="G436" s="164"/>
      <c r="H436" s="95" t="s">
        <v>82</v>
      </c>
      <c r="I436" s="192" t="s">
        <v>15</v>
      </c>
      <c r="J436" s="192">
        <v>24</v>
      </c>
    </row>
    <row r="437" spans="1:10" s="93" customFormat="1" ht="12">
      <c r="A437" s="148" t="s">
        <v>270</v>
      </c>
      <c r="B437" s="164" t="s">
        <v>18</v>
      </c>
      <c r="C437" s="94" t="s">
        <v>338</v>
      </c>
      <c r="D437" s="165">
        <v>0.17043981481481482</v>
      </c>
      <c r="E437" s="166">
        <v>0.15925896296296296</v>
      </c>
      <c r="F437" s="167">
        <v>55.3</v>
      </c>
      <c r="G437" s="163"/>
      <c r="H437" s="95" t="s">
        <v>82</v>
      </c>
      <c r="I437" s="192" t="s">
        <v>16</v>
      </c>
      <c r="J437" s="192">
        <v>47</v>
      </c>
    </row>
    <row r="438" spans="1:10" s="93" customFormat="1" ht="12">
      <c r="A438" s="148" t="s">
        <v>270</v>
      </c>
      <c r="B438" s="164" t="s">
        <v>18</v>
      </c>
      <c r="C438" s="94" t="s">
        <v>221</v>
      </c>
      <c r="D438" s="165">
        <v>0.18261574074074075</v>
      </c>
      <c r="E438" s="166">
        <v>0.1653950763888889</v>
      </c>
      <c r="F438" s="167">
        <v>53.25</v>
      </c>
      <c r="G438" s="163"/>
      <c r="H438" s="95" t="s">
        <v>82</v>
      </c>
      <c r="I438" s="194" t="s">
        <v>16</v>
      </c>
      <c r="J438" s="194">
        <v>51</v>
      </c>
    </row>
    <row r="439" spans="1:10" s="93" customFormat="1" ht="12">
      <c r="A439" s="148" t="s">
        <v>270</v>
      </c>
      <c r="B439" s="164" t="s">
        <v>18</v>
      </c>
      <c r="C439" s="94" t="s">
        <v>110</v>
      </c>
      <c r="D439" s="165" t="s">
        <v>339</v>
      </c>
      <c r="E439" s="166">
        <v>0.16570601851851852</v>
      </c>
      <c r="F439" s="167">
        <v>53.15</v>
      </c>
      <c r="G439" s="168"/>
      <c r="H439" s="95" t="s">
        <v>82</v>
      </c>
      <c r="I439" s="192" t="s">
        <v>16</v>
      </c>
      <c r="J439" s="192">
        <v>35</v>
      </c>
    </row>
    <row r="440" spans="1:10" s="93" customFormat="1" ht="12">
      <c r="A440" s="148" t="s">
        <v>270</v>
      </c>
      <c r="B440" s="164" t="s">
        <v>18</v>
      </c>
      <c r="C440" s="94" t="s">
        <v>340</v>
      </c>
      <c r="D440" s="165">
        <v>0.18688657407407408</v>
      </c>
      <c r="E440" s="166">
        <v>0.16651593750000002</v>
      </c>
      <c r="F440" s="167">
        <v>52.89</v>
      </c>
      <c r="G440" s="163"/>
      <c r="H440" s="95" t="s">
        <v>82</v>
      </c>
      <c r="I440" s="192" t="s">
        <v>16</v>
      </c>
      <c r="J440" s="192">
        <v>53</v>
      </c>
    </row>
    <row r="441" spans="1:10" s="93" customFormat="1" ht="12">
      <c r="A441" s="148" t="s">
        <v>270</v>
      </c>
      <c r="B441" s="164" t="s">
        <v>18</v>
      </c>
      <c r="C441" s="94" t="s">
        <v>228</v>
      </c>
      <c r="D441" s="165">
        <v>0.18458333333333332</v>
      </c>
      <c r="E441" s="166">
        <v>0.18458333333333332</v>
      </c>
      <c r="F441" s="167">
        <v>52.23</v>
      </c>
      <c r="G441" s="164"/>
      <c r="H441" s="95" t="s">
        <v>82</v>
      </c>
      <c r="I441" s="192" t="s">
        <v>15</v>
      </c>
      <c r="J441" s="192">
        <v>30</v>
      </c>
    </row>
    <row r="442" spans="1:10" s="93" customFormat="1" ht="12">
      <c r="A442" s="148" t="s">
        <v>270</v>
      </c>
      <c r="B442" s="164" t="s">
        <v>18</v>
      </c>
      <c r="C442" s="94" t="s">
        <v>341</v>
      </c>
      <c r="D442" s="165">
        <v>0.18497685185185186</v>
      </c>
      <c r="E442" s="166">
        <v>0.18497685185185186</v>
      </c>
      <c r="F442" s="167">
        <v>52.12</v>
      </c>
      <c r="G442" s="168"/>
      <c r="H442" s="95" t="s">
        <v>82</v>
      </c>
      <c r="I442" s="191" t="s">
        <v>15</v>
      </c>
      <c r="J442" s="191">
        <v>32</v>
      </c>
    </row>
    <row r="443" spans="1:10" s="93" customFormat="1" ht="12">
      <c r="A443" s="148" t="s">
        <v>270</v>
      </c>
      <c r="B443" s="164" t="s">
        <v>18</v>
      </c>
      <c r="C443" s="94" t="s">
        <v>232</v>
      </c>
      <c r="D443" s="165">
        <v>0.1832060185185185</v>
      </c>
      <c r="E443" s="166">
        <v>0.17248846643518517</v>
      </c>
      <c r="F443" s="167">
        <v>51.06</v>
      </c>
      <c r="G443" s="164"/>
      <c r="H443" s="95" t="s">
        <v>82</v>
      </c>
      <c r="I443" s="192" t="s">
        <v>16</v>
      </c>
      <c r="J443" s="192">
        <v>46</v>
      </c>
    </row>
    <row r="444" spans="1:10" s="93" customFormat="1" ht="12">
      <c r="A444" s="148" t="s">
        <v>270</v>
      </c>
      <c r="B444" s="164" t="s">
        <v>18</v>
      </c>
      <c r="C444" s="94" t="s">
        <v>224</v>
      </c>
      <c r="D444" s="165">
        <v>0.1933101851851852</v>
      </c>
      <c r="E444" s="166">
        <v>0.1933101851851852</v>
      </c>
      <c r="F444" s="167">
        <v>49.88</v>
      </c>
      <c r="G444" s="163"/>
      <c r="H444" s="95" t="s">
        <v>82</v>
      </c>
      <c r="I444" s="192" t="s">
        <v>15</v>
      </c>
      <c r="J444" s="192">
        <v>26</v>
      </c>
    </row>
    <row r="445" spans="1:10" s="93" customFormat="1" ht="12">
      <c r="A445" s="148" t="s">
        <v>270</v>
      </c>
      <c r="B445" s="164" t="s">
        <v>18</v>
      </c>
      <c r="C445" s="94" t="s">
        <v>342</v>
      </c>
      <c r="D445" s="165">
        <v>0.17766203703703706</v>
      </c>
      <c r="E445" s="166">
        <v>0.17766203703703706</v>
      </c>
      <c r="F445" s="167">
        <v>49.57</v>
      </c>
      <c r="G445" s="164"/>
      <c r="H445" s="95" t="s">
        <v>82</v>
      </c>
      <c r="I445" s="192" t="s">
        <v>16</v>
      </c>
      <c r="J445" s="192">
        <v>24</v>
      </c>
    </row>
    <row r="446" spans="1:10" s="93" customFormat="1" ht="12">
      <c r="A446" s="148" t="s">
        <v>270</v>
      </c>
      <c r="B446" s="164" t="s">
        <v>18</v>
      </c>
      <c r="C446" s="94" t="s">
        <v>343</v>
      </c>
      <c r="D446" s="165">
        <v>0.19912037037037036</v>
      </c>
      <c r="E446" s="166">
        <v>0.1955959398148148</v>
      </c>
      <c r="F446" s="167">
        <v>49.29</v>
      </c>
      <c r="G446" s="163"/>
      <c r="H446" s="95" t="s">
        <v>82</v>
      </c>
      <c r="I446" s="193" t="s">
        <v>15</v>
      </c>
      <c r="J446" s="193">
        <v>39</v>
      </c>
    </row>
    <row r="447" spans="1:10" s="93" customFormat="1" ht="12">
      <c r="A447" s="148" t="s">
        <v>270</v>
      </c>
      <c r="B447" s="164" t="s">
        <v>18</v>
      </c>
      <c r="C447" s="94" t="s">
        <v>126</v>
      </c>
      <c r="D447" s="165">
        <v>0.18893518518518518</v>
      </c>
      <c r="E447" s="166">
        <v>0.17922391666666665</v>
      </c>
      <c r="F447" s="167">
        <v>49.14</v>
      </c>
      <c r="G447" s="168"/>
      <c r="H447" s="95" t="s">
        <v>82</v>
      </c>
      <c r="I447" s="192" t="s">
        <v>16</v>
      </c>
      <c r="J447" s="192">
        <v>45</v>
      </c>
    </row>
    <row r="448" spans="1:10" s="93" customFormat="1" ht="12">
      <c r="A448" s="148" t="s">
        <v>270</v>
      </c>
      <c r="B448" s="164" t="s">
        <v>18</v>
      </c>
      <c r="C448" s="94" t="s">
        <v>344</v>
      </c>
      <c r="D448" s="165">
        <v>0.20246527777777779</v>
      </c>
      <c r="E448" s="166">
        <v>0.20246527777777779</v>
      </c>
      <c r="F448" s="167">
        <v>43.5</v>
      </c>
      <c r="G448" s="163"/>
      <c r="H448" s="95" t="s">
        <v>82</v>
      </c>
      <c r="I448" s="192" t="s">
        <v>16</v>
      </c>
      <c r="J448" s="192">
        <v>29</v>
      </c>
    </row>
    <row r="449" spans="1:10" s="93" customFormat="1" ht="12">
      <c r="A449" s="148" t="s">
        <v>270</v>
      </c>
      <c r="B449" s="164" t="s">
        <v>18</v>
      </c>
      <c r="C449" s="94" t="s">
        <v>345</v>
      </c>
      <c r="D449" s="165">
        <v>0.20564814814814814</v>
      </c>
      <c r="E449" s="166">
        <v>0.20564814814814814</v>
      </c>
      <c r="F449" s="167">
        <v>42.82</v>
      </c>
      <c r="G449" s="163"/>
      <c r="H449" s="95" t="s">
        <v>82</v>
      </c>
      <c r="I449" s="192" t="s">
        <v>16</v>
      </c>
      <c r="J449" s="192">
        <v>31</v>
      </c>
    </row>
    <row r="450" spans="1:10" s="93" customFormat="1" ht="12">
      <c r="A450" s="148" t="s">
        <v>270</v>
      </c>
      <c r="B450" s="164" t="s">
        <v>21</v>
      </c>
      <c r="C450" s="94" t="s">
        <v>159</v>
      </c>
      <c r="D450" s="165">
        <v>0.15491898148148148</v>
      </c>
      <c r="E450" s="166">
        <v>0.1208522974537037</v>
      </c>
      <c r="F450" s="167">
        <v>72.88</v>
      </c>
      <c r="G450" s="168">
        <v>264.62</v>
      </c>
      <c r="H450" s="95" t="s">
        <v>102</v>
      </c>
      <c r="I450" s="192" t="s">
        <v>16</v>
      </c>
      <c r="J450" s="192">
        <v>67</v>
      </c>
    </row>
    <row r="451" spans="1:10" s="93" customFormat="1" ht="12">
      <c r="A451" s="148" t="s">
        <v>270</v>
      </c>
      <c r="B451" s="164" t="s">
        <v>21</v>
      </c>
      <c r="C451" s="94" t="s">
        <v>158</v>
      </c>
      <c r="D451" s="165">
        <v>0.14105324074074074</v>
      </c>
      <c r="E451" s="166">
        <v>0.12567843750000002</v>
      </c>
      <c r="F451" s="167">
        <v>70.66</v>
      </c>
      <c r="G451" s="168"/>
      <c r="H451" s="95" t="s">
        <v>102</v>
      </c>
      <c r="I451" s="192" t="s">
        <v>16</v>
      </c>
      <c r="J451" s="192">
        <v>53</v>
      </c>
    </row>
    <row r="452" spans="1:10" s="93" customFormat="1" ht="12">
      <c r="A452" s="148" t="s">
        <v>270</v>
      </c>
      <c r="B452" s="164" t="s">
        <v>21</v>
      </c>
      <c r="C452" s="94" t="s">
        <v>346</v>
      </c>
      <c r="D452" s="165">
        <v>0.17216435185185186</v>
      </c>
      <c r="E452" s="166">
        <v>0.14551331018518518</v>
      </c>
      <c r="F452" s="167">
        <v>66.260000000000005</v>
      </c>
      <c r="G452" s="164"/>
      <c r="H452" s="95" t="s">
        <v>102</v>
      </c>
      <c r="I452" s="191" t="s">
        <v>15</v>
      </c>
      <c r="J452" s="191">
        <v>56</v>
      </c>
    </row>
    <row r="453" spans="1:10" s="93" customFormat="1" ht="12">
      <c r="A453" s="148" t="s">
        <v>270</v>
      </c>
      <c r="B453" s="164" t="s">
        <v>21</v>
      </c>
      <c r="C453" s="94" t="s">
        <v>347</v>
      </c>
      <c r="D453" s="165">
        <v>0.18659722222222222</v>
      </c>
      <c r="E453" s="166">
        <v>0.16066020833333333</v>
      </c>
      <c r="F453" s="167">
        <v>54.82</v>
      </c>
      <c r="G453" s="163"/>
      <c r="H453" s="95" t="s">
        <v>102</v>
      </c>
      <c r="I453" s="192" t="s">
        <v>16</v>
      </c>
      <c r="J453" s="192">
        <v>57</v>
      </c>
    </row>
    <row r="454" spans="1:10" s="93" customFormat="1" ht="12">
      <c r="A454" s="148" t="s">
        <v>270</v>
      </c>
      <c r="B454" s="164" t="s">
        <v>21</v>
      </c>
      <c r="C454" s="94" t="s">
        <v>348</v>
      </c>
      <c r="D454" s="165">
        <v>0.18593750000000001</v>
      </c>
      <c r="E454" s="166">
        <v>0.18593750000000001</v>
      </c>
      <c r="F454" s="167">
        <v>47.37</v>
      </c>
      <c r="G454" s="168"/>
      <c r="H454" s="95" t="s">
        <v>102</v>
      </c>
      <c r="I454" s="192" t="s">
        <v>16</v>
      </c>
      <c r="J454" s="192">
        <v>29</v>
      </c>
    </row>
    <row r="455" spans="1:10" s="93" customFormat="1" ht="12">
      <c r="A455" s="148" t="s">
        <v>270</v>
      </c>
      <c r="B455" s="164" t="s">
        <v>188</v>
      </c>
      <c r="C455" s="94" t="s">
        <v>349</v>
      </c>
      <c r="D455" s="165" t="s">
        <v>350</v>
      </c>
      <c r="E455" s="166">
        <v>0.11328940162037036</v>
      </c>
      <c r="F455" s="167">
        <v>77.739999999999995</v>
      </c>
      <c r="G455" s="168">
        <v>247.34</v>
      </c>
      <c r="H455" s="95" t="s">
        <v>82</v>
      </c>
      <c r="I455" s="192" t="s">
        <v>16</v>
      </c>
      <c r="J455" s="192">
        <v>58</v>
      </c>
    </row>
    <row r="456" spans="1:10" s="93" customFormat="1" ht="12">
      <c r="A456" s="148" t="s">
        <v>270</v>
      </c>
      <c r="B456" s="164" t="s">
        <v>188</v>
      </c>
      <c r="C456" s="94" t="s">
        <v>199</v>
      </c>
      <c r="D456" s="165" t="s">
        <v>351</v>
      </c>
      <c r="E456" s="166">
        <v>0.15202298611111112</v>
      </c>
      <c r="F456" s="167">
        <v>57.93</v>
      </c>
      <c r="G456" s="163"/>
      <c r="H456" s="95" t="s">
        <v>82</v>
      </c>
      <c r="I456" s="192" t="s">
        <v>16</v>
      </c>
      <c r="J456" s="192">
        <v>42</v>
      </c>
    </row>
    <row r="457" spans="1:10" s="93" customFormat="1" ht="12">
      <c r="A457" s="148" t="s">
        <v>270</v>
      </c>
      <c r="B457" s="164" t="s">
        <v>188</v>
      </c>
      <c r="C457" s="94" t="s">
        <v>193</v>
      </c>
      <c r="D457" s="165">
        <v>0.17201388888888888</v>
      </c>
      <c r="E457" s="166">
        <v>0.15704868055555554</v>
      </c>
      <c r="F457" s="167">
        <v>56.08</v>
      </c>
      <c r="G457" s="168"/>
      <c r="H457" s="95" t="s">
        <v>82</v>
      </c>
      <c r="I457" s="192" t="s">
        <v>16</v>
      </c>
      <c r="J457" s="192">
        <v>50</v>
      </c>
    </row>
    <row r="458" spans="1:10" s="93" customFormat="1" ht="12">
      <c r="A458" s="148" t="s">
        <v>270</v>
      </c>
      <c r="B458" s="164" t="s">
        <v>188</v>
      </c>
      <c r="C458" s="94" t="s">
        <v>352</v>
      </c>
      <c r="D458" s="165" t="s">
        <v>353</v>
      </c>
      <c r="E458" s="166">
        <v>0.15843750000000001</v>
      </c>
      <c r="F458" s="167">
        <v>55.59</v>
      </c>
      <c r="G458" s="163"/>
      <c r="H458" s="95" t="s">
        <v>82</v>
      </c>
      <c r="I458" s="192" t="s">
        <v>16</v>
      </c>
      <c r="J458" s="192">
        <v>29</v>
      </c>
    </row>
    <row r="459" spans="1:10" s="93" customFormat="1" ht="12">
      <c r="A459" s="148" t="s">
        <v>270</v>
      </c>
      <c r="B459" s="164" t="s">
        <v>188</v>
      </c>
      <c r="C459" s="94" t="s">
        <v>354</v>
      </c>
      <c r="D459" s="165" t="s">
        <v>353</v>
      </c>
      <c r="E459" s="166">
        <v>0.15843750000000001</v>
      </c>
      <c r="F459" s="167">
        <v>55.59</v>
      </c>
      <c r="G459" s="168"/>
      <c r="H459" s="95" t="s">
        <v>82</v>
      </c>
      <c r="I459" s="193" t="s">
        <v>16</v>
      </c>
      <c r="J459" s="193">
        <v>33</v>
      </c>
    </row>
    <row r="460" spans="1:10" s="93" customFormat="1" ht="12">
      <c r="A460" s="148" t="s">
        <v>270</v>
      </c>
      <c r="B460" s="164" t="s">
        <v>235</v>
      </c>
      <c r="C460" s="94" t="s">
        <v>355</v>
      </c>
      <c r="D460" s="165">
        <v>0.13299768518518518</v>
      </c>
      <c r="E460" s="166">
        <v>0.13299768518518518</v>
      </c>
      <c r="F460" s="167">
        <v>66.22</v>
      </c>
      <c r="G460" s="168">
        <v>166.07</v>
      </c>
      <c r="H460" s="95" t="s">
        <v>82</v>
      </c>
      <c r="I460" s="192" t="s">
        <v>16</v>
      </c>
      <c r="J460" s="192">
        <v>33</v>
      </c>
    </row>
    <row r="461" spans="1:10" s="93" customFormat="1" ht="12">
      <c r="A461" s="148" t="s">
        <v>270</v>
      </c>
      <c r="B461" s="164" t="s">
        <v>235</v>
      </c>
      <c r="C461" s="94" t="s">
        <v>356</v>
      </c>
      <c r="D461" s="165" t="s">
        <v>357</v>
      </c>
      <c r="E461" s="166">
        <v>0.15010416666666668</v>
      </c>
      <c r="F461" s="167">
        <v>58.67</v>
      </c>
      <c r="G461" s="163"/>
      <c r="H461" s="95" t="s">
        <v>82</v>
      </c>
      <c r="I461" s="192" t="s">
        <v>16</v>
      </c>
      <c r="J461" s="192">
        <v>33</v>
      </c>
    </row>
    <row r="462" spans="1:10" s="93" customFormat="1" ht="12">
      <c r="A462" s="148" t="s">
        <v>270</v>
      </c>
      <c r="B462" s="164" t="s">
        <v>235</v>
      </c>
      <c r="C462" s="94" t="s">
        <v>358</v>
      </c>
      <c r="D462" s="165">
        <v>0.21743055555555557</v>
      </c>
      <c r="E462" s="166">
        <v>0.21384295138888892</v>
      </c>
      <c r="F462" s="167">
        <v>41.18</v>
      </c>
      <c r="G462" s="168"/>
      <c r="H462" s="95" t="s">
        <v>82</v>
      </c>
      <c r="I462" s="192" t="s">
        <v>16</v>
      </c>
      <c r="J462" s="192">
        <v>40</v>
      </c>
    </row>
    <row r="463" spans="1:10" s="93" customFormat="1" ht="12">
      <c r="B463" s="159"/>
      <c r="C463" s="96"/>
      <c r="D463" s="97"/>
      <c r="E463" s="98"/>
      <c r="F463" s="99"/>
      <c r="G463" s="100"/>
      <c r="H463" s="101"/>
      <c r="I463" s="101"/>
      <c r="J463" s="101"/>
    </row>
    <row r="464" spans="1:10" s="93" customFormat="1" ht="12">
      <c r="B464" s="159"/>
      <c r="C464" s="96"/>
      <c r="D464" s="97"/>
      <c r="E464" s="98"/>
      <c r="F464" s="99"/>
      <c r="G464" s="100"/>
      <c r="H464" s="101"/>
      <c r="I464" s="101"/>
      <c r="J464" s="101"/>
    </row>
    <row r="465" spans="1:10" s="93" customFormat="1" ht="12">
      <c r="A465" s="169" t="s">
        <v>359</v>
      </c>
      <c r="B465" s="149" t="s">
        <v>17</v>
      </c>
      <c r="C465" s="149" t="s">
        <v>360</v>
      </c>
      <c r="D465" s="170" t="s">
        <v>361</v>
      </c>
      <c r="E465" s="151">
        <v>0.10930533333333334</v>
      </c>
      <c r="F465" s="152">
        <v>80.58</v>
      </c>
      <c r="G465" s="158">
        <v>317.70999999999998</v>
      </c>
      <c r="H465" s="104" t="s">
        <v>82</v>
      </c>
      <c r="I465" s="155" t="s">
        <v>16</v>
      </c>
      <c r="J465" s="155">
        <v>47</v>
      </c>
    </row>
    <row r="466" spans="1:10" s="93" customFormat="1" ht="12">
      <c r="A466" s="169" t="s">
        <v>362</v>
      </c>
      <c r="B466" s="149" t="s">
        <v>17</v>
      </c>
      <c r="C466" s="149" t="s">
        <v>363</v>
      </c>
      <c r="D466" s="170" t="s">
        <v>364</v>
      </c>
      <c r="E466" s="151">
        <v>0.11060185185185185</v>
      </c>
      <c r="F466" s="152">
        <v>79.63</v>
      </c>
      <c r="G466" s="159"/>
      <c r="H466" s="104" t="s">
        <v>82</v>
      </c>
      <c r="I466" s="155" t="s">
        <v>16</v>
      </c>
      <c r="J466" s="155">
        <v>40</v>
      </c>
    </row>
    <row r="467" spans="1:10" s="93" customFormat="1" ht="12">
      <c r="A467" s="169" t="s">
        <v>362</v>
      </c>
      <c r="B467" s="149" t="s">
        <v>17</v>
      </c>
      <c r="C467" s="149" t="s">
        <v>181</v>
      </c>
      <c r="D467" s="170" t="s">
        <v>365</v>
      </c>
      <c r="E467" s="151">
        <v>0.11167961226851852</v>
      </c>
      <c r="F467" s="152">
        <v>78.86</v>
      </c>
      <c r="G467" s="159"/>
      <c r="H467" s="104" t="s">
        <v>82</v>
      </c>
      <c r="I467" s="155" t="s">
        <v>16</v>
      </c>
      <c r="J467" s="155">
        <v>39</v>
      </c>
    </row>
    <row r="468" spans="1:10" s="93" customFormat="1" ht="12">
      <c r="A468" s="169" t="s">
        <v>362</v>
      </c>
      <c r="B468" s="149" t="s">
        <v>17</v>
      </c>
      <c r="C468" s="149" t="s">
        <v>271</v>
      </c>
      <c r="D468" s="170" t="s">
        <v>366</v>
      </c>
      <c r="E468" s="151">
        <v>0.11199314814814815</v>
      </c>
      <c r="F468" s="152">
        <v>78.64</v>
      </c>
      <c r="G468" s="159"/>
      <c r="H468" s="104" t="s">
        <v>82</v>
      </c>
      <c r="I468" s="155" t="s">
        <v>16</v>
      </c>
      <c r="J468" s="155">
        <v>60</v>
      </c>
    </row>
    <row r="469" spans="1:10" s="93" customFormat="1" ht="12">
      <c r="A469" s="169" t="s">
        <v>362</v>
      </c>
      <c r="B469" s="149" t="s">
        <v>17</v>
      </c>
      <c r="C469" s="149" t="s">
        <v>367</v>
      </c>
      <c r="D469" s="170" t="s">
        <v>285</v>
      </c>
      <c r="E469" s="151">
        <v>0.11371328472222224</v>
      </c>
      <c r="F469" s="152">
        <v>77.45</v>
      </c>
      <c r="G469" s="159"/>
      <c r="H469" s="104" t="s">
        <v>82</v>
      </c>
      <c r="I469" s="155" t="s">
        <v>16</v>
      </c>
      <c r="J469" s="155">
        <v>49</v>
      </c>
    </row>
    <row r="470" spans="1:10" s="93" customFormat="1" ht="12">
      <c r="A470" s="169" t="s">
        <v>362</v>
      </c>
      <c r="B470" s="149" t="s">
        <v>17</v>
      </c>
      <c r="C470" s="149" t="s">
        <v>282</v>
      </c>
      <c r="D470" s="170" t="s">
        <v>368</v>
      </c>
      <c r="E470" s="151">
        <v>0.11374104166666665</v>
      </c>
      <c r="F470" s="152">
        <v>77.430000000000007</v>
      </c>
      <c r="G470" s="159"/>
      <c r="H470" s="104" t="s">
        <v>82</v>
      </c>
      <c r="I470" s="155" t="s">
        <v>16</v>
      </c>
      <c r="J470" s="155">
        <v>30</v>
      </c>
    </row>
    <row r="471" spans="1:10" s="93" customFormat="1" ht="12">
      <c r="A471" s="169" t="s">
        <v>362</v>
      </c>
      <c r="B471" s="149" t="s">
        <v>17</v>
      </c>
      <c r="C471" s="149" t="s">
        <v>273</v>
      </c>
      <c r="D471" s="170" t="s">
        <v>369</v>
      </c>
      <c r="E471" s="151">
        <v>0.11562500000000001</v>
      </c>
      <c r="F471" s="152">
        <v>76.17</v>
      </c>
      <c r="G471" s="159"/>
      <c r="H471" s="104" t="s">
        <v>82</v>
      </c>
      <c r="I471" s="154" t="s">
        <v>16</v>
      </c>
      <c r="J471" s="154">
        <v>51</v>
      </c>
    </row>
    <row r="472" spans="1:10" s="93" customFormat="1" ht="12">
      <c r="A472" s="169" t="s">
        <v>362</v>
      </c>
      <c r="B472" s="156" t="s">
        <v>17</v>
      </c>
      <c r="C472" s="149" t="s">
        <v>370</v>
      </c>
      <c r="D472" s="170" t="s">
        <v>371</v>
      </c>
      <c r="E472" s="151">
        <v>0.11694431944444443</v>
      </c>
      <c r="F472" s="152">
        <v>75.31</v>
      </c>
      <c r="G472" s="159"/>
      <c r="H472" s="104" t="s">
        <v>82</v>
      </c>
      <c r="I472" s="155" t="s">
        <v>16</v>
      </c>
      <c r="J472" s="155">
        <v>32</v>
      </c>
    </row>
    <row r="473" spans="1:10" s="93" customFormat="1" ht="12">
      <c r="A473" s="169" t="s">
        <v>362</v>
      </c>
      <c r="B473" s="149" t="s">
        <v>17</v>
      </c>
      <c r="C473" s="149" t="s">
        <v>93</v>
      </c>
      <c r="D473" s="170" t="s">
        <v>372</v>
      </c>
      <c r="E473" s="151">
        <v>0.12359953703703704</v>
      </c>
      <c r="F473" s="152">
        <v>71.260000000000005</v>
      </c>
      <c r="G473" s="149"/>
      <c r="H473" s="104" t="s">
        <v>82</v>
      </c>
      <c r="I473" s="155" t="s">
        <v>16</v>
      </c>
      <c r="J473" s="155">
        <v>36</v>
      </c>
    </row>
    <row r="474" spans="1:10" s="93" customFormat="1" ht="12">
      <c r="A474" s="169" t="s">
        <v>362</v>
      </c>
      <c r="B474" s="149" t="s">
        <v>17</v>
      </c>
      <c r="C474" s="149" t="s">
        <v>293</v>
      </c>
      <c r="D474" s="170" t="s">
        <v>373</v>
      </c>
      <c r="E474" s="151">
        <v>0.12399305555555555</v>
      </c>
      <c r="F474" s="152">
        <v>71.03</v>
      </c>
      <c r="G474" s="159"/>
      <c r="H474" s="104" t="s">
        <v>82</v>
      </c>
      <c r="I474" s="155" t="s">
        <v>16</v>
      </c>
      <c r="J474" s="155">
        <v>37</v>
      </c>
    </row>
    <row r="475" spans="1:10" s="93" customFormat="1" ht="12">
      <c r="A475" s="169" t="s">
        <v>362</v>
      </c>
      <c r="B475" s="149" t="s">
        <v>17</v>
      </c>
      <c r="C475" s="149" t="s">
        <v>374</v>
      </c>
      <c r="D475" s="170" t="s">
        <v>375</v>
      </c>
      <c r="E475" s="151">
        <v>0.12563657407407408</v>
      </c>
      <c r="F475" s="152">
        <v>70.099999999999994</v>
      </c>
      <c r="G475" s="159"/>
      <c r="H475" s="104" t="s">
        <v>82</v>
      </c>
      <c r="I475" s="155" t="s">
        <v>16</v>
      </c>
      <c r="J475" s="155">
        <v>39</v>
      </c>
    </row>
    <row r="476" spans="1:10" s="93" customFormat="1" ht="12">
      <c r="A476" s="169" t="s">
        <v>362</v>
      </c>
      <c r="B476" s="149" t="s">
        <v>17</v>
      </c>
      <c r="C476" s="149" t="s">
        <v>376</v>
      </c>
      <c r="D476" s="170" t="s">
        <v>377</v>
      </c>
      <c r="E476" s="151">
        <v>0.13754629629629631</v>
      </c>
      <c r="F476" s="152">
        <v>70.099999999999994</v>
      </c>
      <c r="G476" s="159"/>
      <c r="H476" s="104" t="s">
        <v>82</v>
      </c>
      <c r="I476" s="154" t="s">
        <v>15</v>
      </c>
      <c r="J476" s="154">
        <v>43</v>
      </c>
    </row>
    <row r="477" spans="1:10" s="93" customFormat="1" ht="12">
      <c r="A477" s="169" t="s">
        <v>362</v>
      </c>
      <c r="B477" s="149" t="s">
        <v>17</v>
      </c>
      <c r="C477" s="149" t="s">
        <v>90</v>
      </c>
      <c r="D477" s="170" t="s">
        <v>378</v>
      </c>
      <c r="E477" s="151">
        <v>0.1262416111111111</v>
      </c>
      <c r="F477" s="152">
        <v>69.760000000000005</v>
      </c>
      <c r="G477" s="159"/>
      <c r="H477" s="104" t="s">
        <v>82</v>
      </c>
      <c r="I477" s="155" t="s">
        <v>16</v>
      </c>
      <c r="J477" s="155">
        <v>46</v>
      </c>
    </row>
    <row r="478" spans="1:10" s="93" customFormat="1" ht="12">
      <c r="A478" s="169" t="s">
        <v>362</v>
      </c>
      <c r="B478" s="149" t="s">
        <v>17</v>
      </c>
      <c r="C478" s="149" t="s">
        <v>92</v>
      </c>
      <c r="D478" s="170" t="s">
        <v>379</v>
      </c>
      <c r="E478" s="151">
        <v>0.12656249999999999</v>
      </c>
      <c r="F478" s="152">
        <v>69.59</v>
      </c>
      <c r="G478" s="159"/>
      <c r="H478" s="104" t="s">
        <v>82</v>
      </c>
      <c r="I478" s="154" t="s">
        <v>16</v>
      </c>
      <c r="J478" s="154">
        <v>28</v>
      </c>
    </row>
    <row r="479" spans="1:10" s="93" customFormat="1" ht="12">
      <c r="A479" s="169" t="s">
        <v>362</v>
      </c>
      <c r="B479" s="149" t="s">
        <v>17</v>
      </c>
      <c r="C479" s="149" t="s">
        <v>380</v>
      </c>
      <c r="D479" s="170" t="s">
        <v>381</v>
      </c>
      <c r="E479" s="151">
        <v>0.13955337962962963</v>
      </c>
      <c r="F479" s="152">
        <v>69.09</v>
      </c>
      <c r="G479" s="159"/>
      <c r="H479" s="104" t="s">
        <v>82</v>
      </c>
      <c r="I479" s="155" t="s">
        <v>16</v>
      </c>
      <c r="J479" s="155">
        <v>48</v>
      </c>
    </row>
    <row r="480" spans="1:10" s="93" customFormat="1" ht="12">
      <c r="A480" s="169" t="s">
        <v>362</v>
      </c>
      <c r="B480" s="149" t="s">
        <v>17</v>
      </c>
      <c r="C480" s="149" t="s">
        <v>182</v>
      </c>
      <c r="D480" s="170" t="s">
        <v>382</v>
      </c>
      <c r="E480" s="151">
        <v>0.12753837962962963</v>
      </c>
      <c r="F480" s="152">
        <v>69.06</v>
      </c>
      <c r="G480" s="159"/>
      <c r="H480" s="104" t="s">
        <v>82</v>
      </c>
      <c r="I480" s="155" t="s">
        <v>15</v>
      </c>
      <c r="J480" s="155">
        <v>26</v>
      </c>
    </row>
    <row r="481" spans="1:10" s="93" customFormat="1" ht="12">
      <c r="A481" s="169" t="s">
        <v>362</v>
      </c>
      <c r="B481" s="149" t="s">
        <v>17</v>
      </c>
      <c r="C481" s="149" t="s">
        <v>383</v>
      </c>
      <c r="D481" s="170" t="s">
        <v>384</v>
      </c>
      <c r="E481" s="151">
        <v>0.12889582407407407</v>
      </c>
      <c r="F481" s="152">
        <v>68.33</v>
      </c>
      <c r="G481" s="159"/>
      <c r="H481" s="104" t="s">
        <v>82</v>
      </c>
      <c r="I481" s="155" t="s">
        <v>16</v>
      </c>
      <c r="J481" s="155">
        <v>34</v>
      </c>
    </row>
    <row r="482" spans="1:10" s="93" customFormat="1" ht="12">
      <c r="A482" s="169" t="s">
        <v>362</v>
      </c>
      <c r="B482" s="149" t="s">
        <v>17</v>
      </c>
      <c r="C482" s="149" t="s">
        <v>97</v>
      </c>
      <c r="D482" s="170" t="s">
        <v>385</v>
      </c>
      <c r="E482" s="151">
        <v>0.14116898148148149</v>
      </c>
      <c r="F482" s="152">
        <v>68.3</v>
      </c>
      <c r="G482" s="149"/>
      <c r="H482" s="104" t="s">
        <v>82</v>
      </c>
      <c r="I482" s="154" t="s">
        <v>15</v>
      </c>
      <c r="J482" s="154">
        <v>35</v>
      </c>
    </row>
    <row r="483" spans="1:10" s="93" customFormat="1" ht="12">
      <c r="A483" s="169" t="s">
        <v>362</v>
      </c>
      <c r="B483" s="149" t="s">
        <v>17</v>
      </c>
      <c r="C483" s="149" t="s">
        <v>88</v>
      </c>
      <c r="D483" s="170" t="s">
        <v>386</v>
      </c>
      <c r="E483" s="151">
        <v>0.13276972453703706</v>
      </c>
      <c r="F483" s="152">
        <v>66.33</v>
      </c>
      <c r="G483" s="159"/>
      <c r="H483" s="104" t="s">
        <v>82</v>
      </c>
      <c r="I483" s="154" t="s">
        <v>16</v>
      </c>
      <c r="J483" s="154">
        <v>43</v>
      </c>
    </row>
    <row r="484" spans="1:10" s="93" customFormat="1" ht="12">
      <c r="A484" s="169" t="s">
        <v>362</v>
      </c>
      <c r="B484" s="149" t="s">
        <v>17</v>
      </c>
      <c r="C484" s="149" t="s">
        <v>387</v>
      </c>
      <c r="D484" s="170" t="s">
        <v>388</v>
      </c>
      <c r="E484" s="151">
        <v>0.13480673611111113</v>
      </c>
      <c r="F484" s="152">
        <v>65.33</v>
      </c>
      <c r="G484" s="159"/>
      <c r="H484" s="104" t="s">
        <v>82</v>
      </c>
      <c r="I484" s="155" t="s">
        <v>16</v>
      </c>
      <c r="J484" s="155">
        <v>51</v>
      </c>
    </row>
    <row r="485" spans="1:10" s="93" customFormat="1" ht="12">
      <c r="A485" s="169" t="s">
        <v>362</v>
      </c>
      <c r="B485" s="149" t="s">
        <v>17</v>
      </c>
      <c r="C485" s="149" t="s">
        <v>95</v>
      </c>
      <c r="D485" s="170" t="s">
        <v>389</v>
      </c>
      <c r="E485" s="151">
        <v>0.14223510416666668</v>
      </c>
      <c r="F485" s="152">
        <v>61.92</v>
      </c>
      <c r="G485" s="158"/>
      <c r="H485" s="104" t="s">
        <v>82</v>
      </c>
      <c r="I485" s="155" t="s">
        <v>16</v>
      </c>
      <c r="J485" s="155">
        <v>45</v>
      </c>
    </row>
    <row r="486" spans="1:10" s="93" customFormat="1" ht="12">
      <c r="A486" s="169" t="s">
        <v>362</v>
      </c>
      <c r="B486" s="149" t="s">
        <v>17</v>
      </c>
      <c r="C486" s="149" t="s">
        <v>390</v>
      </c>
      <c r="D486" s="170" t="s">
        <v>391</v>
      </c>
      <c r="E486" s="151">
        <v>0.15248062500000001</v>
      </c>
      <c r="F486" s="152">
        <v>57.76</v>
      </c>
      <c r="G486" s="158"/>
      <c r="H486" s="104" t="s">
        <v>82</v>
      </c>
      <c r="I486" s="154" t="s">
        <v>16</v>
      </c>
      <c r="J486" s="154">
        <v>53</v>
      </c>
    </row>
    <row r="487" spans="1:10" s="93" customFormat="1" ht="12">
      <c r="A487" s="169" t="s">
        <v>362</v>
      </c>
      <c r="B487" s="156" t="s">
        <v>17</v>
      </c>
      <c r="C487" s="149" t="s">
        <v>392</v>
      </c>
      <c r="D487" s="170" t="s">
        <v>393</v>
      </c>
      <c r="E487" s="151">
        <v>0.18757992592592593</v>
      </c>
      <c r="F487" s="152">
        <v>46.95</v>
      </c>
      <c r="G487" s="159"/>
      <c r="H487" s="104" t="s">
        <v>82</v>
      </c>
      <c r="I487" s="154" t="s">
        <v>16</v>
      </c>
      <c r="J487" s="154">
        <v>39</v>
      </c>
    </row>
    <row r="488" spans="1:10" s="93" customFormat="1" ht="12">
      <c r="A488" s="169" t="s">
        <v>362</v>
      </c>
      <c r="B488" s="149" t="s">
        <v>17</v>
      </c>
      <c r="C488" s="149" t="s">
        <v>394</v>
      </c>
      <c r="D488" s="170" t="s">
        <v>395</v>
      </c>
      <c r="E488" s="151">
        <v>0.21820601851851851</v>
      </c>
      <c r="F488" s="152">
        <v>44.18</v>
      </c>
      <c r="G488" s="159"/>
      <c r="H488" s="104" t="s">
        <v>82</v>
      </c>
      <c r="I488" s="155" t="s">
        <v>15</v>
      </c>
      <c r="J488" s="155">
        <v>36</v>
      </c>
    </row>
    <row r="489" spans="1:10" s="93" customFormat="1" ht="12">
      <c r="A489" s="169" t="s">
        <v>362</v>
      </c>
      <c r="B489" s="157" t="s">
        <v>13</v>
      </c>
      <c r="C489" s="149" t="s">
        <v>171</v>
      </c>
      <c r="D489" s="170" t="s">
        <v>396</v>
      </c>
      <c r="E489" s="151">
        <v>0.11289877083333333</v>
      </c>
      <c r="F489" s="152">
        <v>78.010000000000005</v>
      </c>
      <c r="G489" s="158">
        <v>301.7</v>
      </c>
      <c r="H489" s="104" t="s">
        <v>82</v>
      </c>
      <c r="I489" s="154" t="s">
        <v>16</v>
      </c>
      <c r="J489" s="154">
        <v>45</v>
      </c>
    </row>
    <row r="490" spans="1:10" s="93" customFormat="1" ht="12">
      <c r="A490" s="169" t="s">
        <v>362</v>
      </c>
      <c r="B490" s="157" t="s">
        <v>13</v>
      </c>
      <c r="C490" s="149" t="s">
        <v>397</v>
      </c>
      <c r="D490" s="170" t="s">
        <v>398</v>
      </c>
      <c r="E490" s="151">
        <v>0.11536392708333335</v>
      </c>
      <c r="F490" s="152">
        <v>76.34</v>
      </c>
      <c r="G490" s="159"/>
      <c r="H490" s="104" t="s">
        <v>82</v>
      </c>
      <c r="I490" s="154" t="s">
        <v>16</v>
      </c>
      <c r="J490" s="154">
        <v>49</v>
      </c>
    </row>
    <row r="491" spans="1:10" s="93" customFormat="1" ht="12">
      <c r="A491" s="169" t="s">
        <v>362</v>
      </c>
      <c r="B491" s="149" t="s">
        <v>13</v>
      </c>
      <c r="C491" s="149" t="s">
        <v>301</v>
      </c>
      <c r="D491" s="170" t="s">
        <v>399</v>
      </c>
      <c r="E491" s="151">
        <v>0.11575313425925927</v>
      </c>
      <c r="F491" s="152">
        <v>76.09</v>
      </c>
      <c r="G491" s="158"/>
      <c r="H491" s="104" t="s">
        <v>82</v>
      </c>
      <c r="I491" s="154" t="s">
        <v>16</v>
      </c>
      <c r="J491" s="154">
        <v>69</v>
      </c>
    </row>
    <row r="492" spans="1:10" s="93" customFormat="1" ht="12">
      <c r="A492" s="169" t="s">
        <v>362</v>
      </c>
      <c r="B492" s="156" t="s">
        <v>13</v>
      </c>
      <c r="C492" s="149" t="s">
        <v>129</v>
      </c>
      <c r="D492" s="170" t="s">
        <v>400</v>
      </c>
      <c r="E492" s="151">
        <v>0.12358937268518518</v>
      </c>
      <c r="F492" s="152">
        <v>71.260000000000005</v>
      </c>
      <c r="G492" s="159"/>
      <c r="H492" s="104" t="s">
        <v>82</v>
      </c>
      <c r="I492" s="161" t="s">
        <v>16</v>
      </c>
      <c r="J492" s="161">
        <v>43</v>
      </c>
    </row>
    <row r="493" spans="1:10" s="93" customFormat="1" ht="12">
      <c r="A493" s="169" t="s">
        <v>362</v>
      </c>
      <c r="B493" s="149" t="s">
        <v>13</v>
      </c>
      <c r="C493" s="149" t="s">
        <v>308</v>
      </c>
      <c r="D493" s="170" t="s">
        <v>401</v>
      </c>
      <c r="E493" s="151">
        <v>0.12540662037037037</v>
      </c>
      <c r="F493" s="152">
        <v>70.23</v>
      </c>
      <c r="G493" s="159"/>
      <c r="H493" s="104" t="s">
        <v>82</v>
      </c>
      <c r="I493" s="154" t="s">
        <v>16</v>
      </c>
      <c r="J493" s="154">
        <v>42</v>
      </c>
    </row>
    <row r="494" spans="1:10" s="93" customFormat="1" ht="12">
      <c r="A494" s="169" t="s">
        <v>362</v>
      </c>
      <c r="B494" s="149" t="s">
        <v>13</v>
      </c>
      <c r="C494" s="149" t="s">
        <v>141</v>
      </c>
      <c r="D494" s="170" t="s">
        <v>402</v>
      </c>
      <c r="E494" s="151">
        <v>0.12666666666666668</v>
      </c>
      <c r="F494" s="152">
        <v>69.53</v>
      </c>
      <c r="G494" s="149"/>
      <c r="H494" s="104" t="s">
        <v>82</v>
      </c>
      <c r="I494" s="154" t="s">
        <v>16</v>
      </c>
      <c r="J494" s="154">
        <v>36</v>
      </c>
    </row>
    <row r="495" spans="1:10" s="93" customFormat="1" ht="12">
      <c r="A495" s="169" t="s">
        <v>362</v>
      </c>
      <c r="B495" s="149" t="s">
        <v>13</v>
      </c>
      <c r="C495" s="149" t="s">
        <v>137</v>
      </c>
      <c r="D495" s="170" t="s">
        <v>403</v>
      </c>
      <c r="E495" s="151">
        <v>0.12925512152777779</v>
      </c>
      <c r="F495" s="152">
        <v>68.14</v>
      </c>
      <c r="G495" s="159"/>
      <c r="H495" s="104" t="s">
        <v>82</v>
      </c>
      <c r="I495" s="154" t="s">
        <v>16</v>
      </c>
      <c r="J495" s="154">
        <v>40</v>
      </c>
    </row>
    <row r="496" spans="1:10" s="93" customFormat="1" ht="12">
      <c r="A496" s="169" t="s">
        <v>362</v>
      </c>
      <c r="B496" s="149" t="s">
        <v>13</v>
      </c>
      <c r="C496" s="149" t="s">
        <v>133</v>
      </c>
      <c r="D496" s="170" t="s">
        <v>404</v>
      </c>
      <c r="E496" s="151">
        <v>0.13668981481481482</v>
      </c>
      <c r="F496" s="152">
        <v>64.430000000000007</v>
      </c>
      <c r="G496" s="159"/>
      <c r="H496" s="104" t="s">
        <v>82</v>
      </c>
      <c r="I496" s="154" t="s">
        <v>16</v>
      </c>
      <c r="J496" s="154">
        <v>37</v>
      </c>
    </row>
    <row r="497" spans="1:10" s="93" customFormat="1" ht="12">
      <c r="A497" s="169" t="s">
        <v>362</v>
      </c>
      <c r="B497" s="149" t="s">
        <v>13</v>
      </c>
      <c r="C497" s="149" t="s">
        <v>135</v>
      </c>
      <c r="D497" s="170" t="s">
        <v>405</v>
      </c>
      <c r="E497" s="151">
        <v>0.13798687037037036</v>
      </c>
      <c r="F497" s="152">
        <v>63.83</v>
      </c>
      <c r="G497" s="159"/>
      <c r="H497" s="104" t="s">
        <v>82</v>
      </c>
      <c r="I497" s="154" t="s">
        <v>16</v>
      </c>
      <c r="J497" s="154">
        <v>44</v>
      </c>
    </row>
    <row r="498" spans="1:10" s="93" customFormat="1" ht="12">
      <c r="A498" s="169" t="s">
        <v>362</v>
      </c>
      <c r="B498" s="149" t="s">
        <v>13</v>
      </c>
      <c r="C498" s="149" t="s">
        <v>136</v>
      </c>
      <c r="D498" s="170" t="s">
        <v>406</v>
      </c>
      <c r="E498" s="151">
        <v>0.14052235416666667</v>
      </c>
      <c r="F498" s="152">
        <v>62.67</v>
      </c>
      <c r="G498" s="158"/>
      <c r="H498" s="104" t="s">
        <v>82</v>
      </c>
      <c r="I498" s="154" t="s">
        <v>16</v>
      </c>
      <c r="J498" s="154">
        <v>45</v>
      </c>
    </row>
    <row r="499" spans="1:10" s="93" customFormat="1" ht="12">
      <c r="A499" s="169" t="s">
        <v>362</v>
      </c>
      <c r="B499" s="149" t="s">
        <v>13</v>
      </c>
      <c r="C499" s="149" t="s">
        <v>174</v>
      </c>
      <c r="D499" s="170" t="s">
        <v>407</v>
      </c>
      <c r="E499" s="151">
        <v>0.14075411111111111</v>
      </c>
      <c r="F499" s="152">
        <v>62.57</v>
      </c>
      <c r="G499" s="149"/>
      <c r="H499" s="104" t="s">
        <v>82</v>
      </c>
      <c r="I499" s="154" t="s">
        <v>16</v>
      </c>
      <c r="J499" s="154">
        <v>48</v>
      </c>
    </row>
    <row r="500" spans="1:10" s="93" customFormat="1" ht="12">
      <c r="A500" s="169" t="s">
        <v>362</v>
      </c>
      <c r="B500" s="149" t="s">
        <v>13</v>
      </c>
      <c r="C500" s="149" t="s">
        <v>408</v>
      </c>
      <c r="D500" s="170" t="s">
        <v>409</v>
      </c>
      <c r="E500" s="151">
        <v>0.15030429861111114</v>
      </c>
      <c r="F500" s="152">
        <v>58.6</v>
      </c>
      <c r="G500" s="159"/>
      <c r="H500" s="104" t="s">
        <v>82</v>
      </c>
      <c r="I500" s="155" t="s">
        <v>16</v>
      </c>
      <c r="J500" s="155">
        <v>49</v>
      </c>
    </row>
    <row r="501" spans="1:10" s="93" customFormat="1" ht="12">
      <c r="A501" s="169" t="s">
        <v>362</v>
      </c>
      <c r="B501" s="157" t="s">
        <v>13</v>
      </c>
      <c r="C501" s="149" t="s">
        <v>140</v>
      </c>
      <c r="D501" s="170" t="s">
        <v>410</v>
      </c>
      <c r="E501" s="151">
        <v>0.16542824074074072</v>
      </c>
      <c r="F501" s="152">
        <v>58.28</v>
      </c>
      <c r="G501" s="149"/>
      <c r="H501" s="104" t="s">
        <v>82</v>
      </c>
      <c r="I501" s="154" t="s">
        <v>15</v>
      </c>
      <c r="J501" s="154">
        <v>35</v>
      </c>
    </row>
    <row r="502" spans="1:10" s="93" customFormat="1" ht="12">
      <c r="A502" s="169" t="s">
        <v>362</v>
      </c>
      <c r="B502" s="149" t="s">
        <v>18</v>
      </c>
      <c r="C502" s="149" t="s">
        <v>217</v>
      </c>
      <c r="D502" s="170" t="s">
        <v>411</v>
      </c>
      <c r="E502" s="151">
        <v>0.10784722222222222</v>
      </c>
      <c r="F502" s="152">
        <v>81.66</v>
      </c>
      <c r="G502" s="158">
        <v>300.02</v>
      </c>
      <c r="H502" s="104" t="s">
        <v>82</v>
      </c>
      <c r="I502" s="155" t="s">
        <v>16</v>
      </c>
      <c r="J502" s="155">
        <v>30</v>
      </c>
    </row>
    <row r="503" spans="1:10" s="93" customFormat="1" ht="12">
      <c r="A503" s="169" t="s">
        <v>362</v>
      </c>
      <c r="B503" s="149" t="s">
        <v>18</v>
      </c>
      <c r="C503" s="149" t="s">
        <v>101</v>
      </c>
      <c r="D503" s="170" t="s">
        <v>412</v>
      </c>
      <c r="E503" s="151">
        <v>0.11351210648148148</v>
      </c>
      <c r="F503" s="152">
        <v>77.59</v>
      </c>
      <c r="G503" s="159"/>
      <c r="H503" s="104" t="s">
        <v>82</v>
      </c>
      <c r="I503" s="154" t="s">
        <v>16</v>
      </c>
      <c r="J503" s="154">
        <v>50</v>
      </c>
    </row>
    <row r="504" spans="1:10" s="93" customFormat="1" ht="12">
      <c r="A504" s="169" t="s">
        <v>362</v>
      </c>
      <c r="B504" s="149" t="s">
        <v>18</v>
      </c>
      <c r="C504" s="149" t="s">
        <v>324</v>
      </c>
      <c r="D504" s="170" t="s">
        <v>413</v>
      </c>
      <c r="E504" s="151">
        <v>0.12159722222222223</v>
      </c>
      <c r="F504" s="152">
        <v>72.430000000000007</v>
      </c>
      <c r="G504" s="159"/>
      <c r="H504" s="104" t="s">
        <v>82</v>
      </c>
      <c r="I504" s="154" t="s">
        <v>16</v>
      </c>
      <c r="J504" s="154">
        <v>30</v>
      </c>
    </row>
    <row r="505" spans="1:10" s="93" customFormat="1" ht="12">
      <c r="A505" s="169" t="s">
        <v>362</v>
      </c>
      <c r="B505" s="149" t="s">
        <v>18</v>
      </c>
      <c r="C505" s="149" t="s">
        <v>113</v>
      </c>
      <c r="D505" s="170" t="s">
        <v>414</v>
      </c>
      <c r="E505" s="151">
        <v>0.12886614583333333</v>
      </c>
      <c r="F505" s="152">
        <v>68.34</v>
      </c>
      <c r="G505" s="159"/>
      <c r="H505" s="104" t="s">
        <v>82</v>
      </c>
      <c r="I505" s="154" t="s">
        <v>16</v>
      </c>
      <c r="J505" s="154">
        <v>50</v>
      </c>
    </row>
    <row r="506" spans="1:10" s="93" customFormat="1" ht="12">
      <c r="A506" s="169" t="s">
        <v>362</v>
      </c>
      <c r="B506" s="149" t="s">
        <v>18</v>
      </c>
      <c r="C506" s="149" t="s">
        <v>323</v>
      </c>
      <c r="D506" s="170" t="s">
        <v>415</v>
      </c>
      <c r="E506" s="151">
        <v>0.12909494444444444</v>
      </c>
      <c r="F506" s="152">
        <v>68.22</v>
      </c>
      <c r="G506" s="149"/>
      <c r="H506" s="104" t="s">
        <v>82</v>
      </c>
      <c r="I506" s="154" t="s">
        <v>16</v>
      </c>
      <c r="J506" s="154">
        <v>38</v>
      </c>
    </row>
    <row r="507" spans="1:10" s="93" customFormat="1" ht="12">
      <c r="A507" s="169" t="s">
        <v>362</v>
      </c>
      <c r="B507" s="149" t="s">
        <v>18</v>
      </c>
      <c r="C507" s="149" t="s">
        <v>106</v>
      </c>
      <c r="D507" s="170" t="s">
        <v>416</v>
      </c>
      <c r="E507" s="151">
        <v>0.12917824074074075</v>
      </c>
      <c r="F507" s="152">
        <v>68.180000000000007</v>
      </c>
      <c r="G507" s="159"/>
      <c r="H507" s="104" t="s">
        <v>82</v>
      </c>
      <c r="I507" s="154" t="s">
        <v>16</v>
      </c>
      <c r="J507" s="154">
        <v>32</v>
      </c>
    </row>
    <row r="508" spans="1:10" s="93" customFormat="1" ht="12">
      <c r="A508" s="169" t="s">
        <v>362</v>
      </c>
      <c r="B508" s="157" t="s">
        <v>18</v>
      </c>
      <c r="C508" s="149" t="s">
        <v>108</v>
      </c>
      <c r="D508" s="170" t="s">
        <v>417</v>
      </c>
      <c r="E508" s="151">
        <v>0.1315535659722222</v>
      </c>
      <c r="F508" s="152">
        <v>66.95</v>
      </c>
      <c r="G508" s="159"/>
      <c r="H508" s="104" t="s">
        <v>82</v>
      </c>
      <c r="I508" s="155" t="s">
        <v>16</v>
      </c>
      <c r="J508" s="155">
        <v>38</v>
      </c>
    </row>
    <row r="509" spans="1:10" s="93" customFormat="1" ht="12">
      <c r="A509" s="169" t="s">
        <v>362</v>
      </c>
      <c r="B509" s="156" t="s">
        <v>18</v>
      </c>
      <c r="C509" s="149" t="s">
        <v>229</v>
      </c>
      <c r="D509" s="170" t="s">
        <v>418</v>
      </c>
      <c r="E509" s="151">
        <v>0.13474448148148149</v>
      </c>
      <c r="F509" s="152">
        <v>65.36</v>
      </c>
      <c r="G509" s="149"/>
      <c r="H509" s="104" t="s">
        <v>82</v>
      </c>
      <c r="I509" s="161" t="s">
        <v>16</v>
      </c>
      <c r="J509" s="161">
        <v>48</v>
      </c>
    </row>
    <row r="510" spans="1:10" s="93" customFormat="1" ht="12">
      <c r="A510" s="169" t="s">
        <v>362</v>
      </c>
      <c r="B510" s="149" t="s">
        <v>18</v>
      </c>
      <c r="C510" s="149" t="s">
        <v>112</v>
      </c>
      <c r="D510" s="170" t="s">
        <v>419</v>
      </c>
      <c r="E510" s="151">
        <v>0.13658564814814814</v>
      </c>
      <c r="F510" s="152">
        <v>64.48</v>
      </c>
      <c r="G510" s="159"/>
      <c r="H510" s="104" t="s">
        <v>82</v>
      </c>
      <c r="I510" s="154" t="s">
        <v>16</v>
      </c>
      <c r="J510" s="154">
        <v>36</v>
      </c>
    </row>
    <row r="511" spans="1:10" s="93" customFormat="1" ht="12">
      <c r="A511" s="169" t="s">
        <v>362</v>
      </c>
      <c r="B511" s="149" t="s">
        <v>18</v>
      </c>
      <c r="C511" s="149" t="s">
        <v>420</v>
      </c>
      <c r="D511" s="170" t="s">
        <v>421</v>
      </c>
      <c r="E511" s="151">
        <v>0.1499189814814815</v>
      </c>
      <c r="F511" s="152">
        <v>64.31</v>
      </c>
      <c r="G511" s="158"/>
      <c r="H511" s="104" t="s">
        <v>82</v>
      </c>
      <c r="I511" s="154" t="s">
        <v>15</v>
      </c>
      <c r="J511" s="154">
        <v>32</v>
      </c>
    </row>
    <row r="512" spans="1:10" s="93" customFormat="1" ht="12">
      <c r="A512" s="169" t="s">
        <v>362</v>
      </c>
      <c r="B512" s="149" t="s">
        <v>18</v>
      </c>
      <c r="C512" s="149" t="s">
        <v>422</v>
      </c>
      <c r="D512" s="170" t="s">
        <v>423</v>
      </c>
      <c r="E512" s="151">
        <v>0.1524537037037037</v>
      </c>
      <c r="F512" s="152">
        <v>63.24</v>
      </c>
      <c r="G512" s="159"/>
      <c r="H512" s="104" t="s">
        <v>82</v>
      </c>
      <c r="I512" s="154" t="s">
        <v>15</v>
      </c>
      <c r="J512" s="154">
        <v>30</v>
      </c>
    </row>
    <row r="513" spans="1:10" s="93" customFormat="1" ht="12">
      <c r="A513" s="169" t="s">
        <v>362</v>
      </c>
      <c r="B513" s="149" t="s">
        <v>18</v>
      </c>
      <c r="C513" s="149" t="s">
        <v>104</v>
      </c>
      <c r="D513" s="170" t="s">
        <v>424</v>
      </c>
      <c r="E513" s="151">
        <v>0.1527266666666667</v>
      </c>
      <c r="F513" s="152">
        <v>63.13</v>
      </c>
      <c r="G513" s="159"/>
      <c r="H513" s="104" t="s">
        <v>82</v>
      </c>
      <c r="I513" s="154" t="s">
        <v>15</v>
      </c>
      <c r="J513" s="154">
        <v>51</v>
      </c>
    </row>
    <row r="514" spans="1:10" s="93" customFormat="1" ht="12">
      <c r="A514" s="169" t="s">
        <v>362</v>
      </c>
      <c r="B514" s="149" t="s">
        <v>18</v>
      </c>
      <c r="C514" s="149" t="s">
        <v>116</v>
      </c>
      <c r="D514" s="170" t="s">
        <v>425</v>
      </c>
      <c r="E514" s="151">
        <v>0.14109953703703704</v>
      </c>
      <c r="F514" s="152">
        <v>62.42</v>
      </c>
      <c r="G514" s="159"/>
      <c r="H514" s="104" t="s">
        <v>82</v>
      </c>
      <c r="I514" s="154" t="s">
        <v>16</v>
      </c>
      <c r="J514" s="154">
        <v>27</v>
      </c>
    </row>
    <row r="515" spans="1:10" s="93" customFormat="1" ht="12">
      <c r="A515" s="169" t="s">
        <v>362</v>
      </c>
      <c r="B515" s="149" t="s">
        <v>18</v>
      </c>
      <c r="C515" s="149" t="s">
        <v>219</v>
      </c>
      <c r="D515" s="170" t="s">
        <v>426</v>
      </c>
      <c r="E515" s="151">
        <v>0.1411111111111111</v>
      </c>
      <c r="F515" s="152">
        <v>62.41</v>
      </c>
      <c r="G515" s="158"/>
      <c r="H515" s="104" t="s">
        <v>82</v>
      </c>
      <c r="I515" s="154" t="s">
        <v>16</v>
      </c>
      <c r="J515" s="154">
        <v>27</v>
      </c>
    </row>
    <row r="516" spans="1:10" s="93" customFormat="1" ht="12">
      <c r="A516" s="169" t="s">
        <v>362</v>
      </c>
      <c r="B516" s="149" t="s">
        <v>18</v>
      </c>
      <c r="C516" s="149" t="s">
        <v>231</v>
      </c>
      <c r="D516" s="170" t="s">
        <v>427</v>
      </c>
      <c r="E516" s="151">
        <v>0.16025462962962964</v>
      </c>
      <c r="F516" s="152">
        <v>60.16</v>
      </c>
      <c r="G516" s="159"/>
      <c r="H516" s="104" t="s">
        <v>82</v>
      </c>
      <c r="I516" s="154" t="s">
        <v>15</v>
      </c>
      <c r="J516" s="154">
        <v>28</v>
      </c>
    </row>
    <row r="517" spans="1:10" s="93" customFormat="1" ht="12">
      <c r="A517" s="169" t="s">
        <v>362</v>
      </c>
      <c r="B517" s="149" t="s">
        <v>18</v>
      </c>
      <c r="C517" s="149" t="s">
        <v>428</v>
      </c>
      <c r="D517" s="170" t="s">
        <v>429</v>
      </c>
      <c r="E517" s="151">
        <v>0.1500562326388889</v>
      </c>
      <c r="F517" s="152">
        <v>58.69</v>
      </c>
      <c r="G517" s="158"/>
      <c r="H517" s="104" t="s">
        <v>82</v>
      </c>
      <c r="I517" s="154" t="s">
        <v>16</v>
      </c>
      <c r="J517" s="154">
        <v>55</v>
      </c>
    </row>
    <row r="518" spans="1:10" s="93" customFormat="1" ht="12">
      <c r="A518" s="169" t="s">
        <v>362</v>
      </c>
      <c r="B518" s="149" t="s">
        <v>18</v>
      </c>
      <c r="C518" s="149" t="s">
        <v>107</v>
      </c>
      <c r="D518" s="170" t="s">
        <v>430</v>
      </c>
      <c r="E518" s="151">
        <v>0.15011896296296295</v>
      </c>
      <c r="F518" s="152">
        <v>58.67</v>
      </c>
      <c r="G518" s="158"/>
      <c r="H518" s="104" t="s">
        <v>82</v>
      </c>
      <c r="I518" s="189" t="s">
        <v>16</v>
      </c>
      <c r="J518" s="189">
        <v>39</v>
      </c>
    </row>
    <row r="519" spans="1:10" s="93" customFormat="1" ht="12">
      <c r="A519" s="169" t="s">
        <v>362</v>
      </c>
      <c r="B519" s="149" t="s">
        <v>18</v>
      </c>
      <c r="C519" s="149" t="s">
        <v>431</v>
      </c>
      <c r="D519" s="170" t="s">
        <v>432</v>
      </c>
      <c r="E519" s="151">
        <v>0.16745370370370372</v>
      </c>
      <c r="F519" s="152">
        <v>57.58</v>
      </c>
      <c r="G519" s="159"/>
      <c r="H519" s="104" t="s">
        <v>82</v>
      </c>
      <c r="I519" s="154" t="s">
        <v>15</v>
      </c>
      <c r="J519" s="154">
        <v>24</v>
      </c>
    </row>
    <row r="520" spans="1:10" s="93" customFormat="1" ht="12">
      <c r="A520" s="169" t="s">
        <v>362</v>
      </c>
      <c r="B520" s="149" t="s">
        <v>18</v>
      </c>
      <c r="C520" s="149" t="s">
        <v>433</v>
      </c>
      <c r="D520" s="170" t="s">
        <v>434</v>
      </c>
      <c r="E520" s="151">
        <v>0.16748842592592594</v>
      </c>
      <c r="F520" s="152">
        <v>57.57</v>
      </c>
      <c r="G520" s="159"/>
      <c r="H520" s="104" t="s">
        <v>82</v>
      </c>
      <c r="I520" s="154" t="s">
        <v>15</v>
      </c>
      <c r="J520" s="154">
        <v>29</v>
      </c>
    </row>
    <row r="521" spans="1:10" s="93" customFormat="1" ht="12">
      <c r="A521" s="169" t="s">
        <v>362</v>
      </c>
      <c r="B521" s="149" t="s">
        <v>18</v>
      </c>
      <c r="C521" s="149" t="s">
        <v>435</v>
      </c>
      <c r="D521" s="170" t="s">
        <v>436</v>
      </c>
      <c r="E521" s="151">
        <v>0.15504629629629629</v>
      </c>
      <c r="F521" s="152">
        <v>56.8</v>
      </c>
      <c r="G521" s="159"/>
      <c r="H521" s="104" t="s">
        <v>82</v>
      </c>
      <c r="I521" s="154" t="s">
        <v>16</v>
      </c>
      <c r="J521" s="154">
        <v>34</v>
      </c>
    </row>
    <row r="522" spans="1:10" s="93" customFormat="1" ht="12">
      <c r="A522" s="169" t="s">
        <v>362</v>
      </c>
      <c r="B522" s="149" t="s">
        <v>18</v>
      </c>
      <c r="C522" s="149" t="s">
        <v>338</v>
      </c>
      <c r="D522" s="170" t="s">
        <v>437</v>
      </c>
      <c r="E522" s="151">
        <v>0.16025114583333333</v>
      </c>
      <c r="F522" s="152">
        <v>54.96</v>
      </c>
      <c r="G522" s="159"/>
      <c r="H522" s="104" t="s">
        <v>82</v>
      </c>
      <c r="I522" s="154" t="s">
        <v>16</v>
      </c>
      <c r="J522" s="154">
        <v>46</v>
      </c>
    </row>
    <row r="523" spans="1:10" s="93" customFormat="1" ht="12">
      <c r="A523" s="169" t="s">
        <v>362</v>
      </c>
      <c r="B523" s="149" t="s">
        <v>18</v>
      </c>
      <c r="C523" s="149" t="s">
        <v>438</v>
      </c>
      <c r="D523" s="170" t="s">
        <v>439</v>
      </c>
      <c r="E523" s="151">
        <v>0.18106481481481482</v>
      </c>
      <c r="F523" s="152">
        <v>53.25</v>
      </c>
      <c r="G523" s="159"/>
      <c r="H523" s="104" t="s">
        <v>82</v>
      </c>
      <c r="I523" s="154" t="s">
        <v>15</v>
      </c>
      <c r="J523" s="154">
        <v>33</v>
      </c>
    </row>
    <row r="524" spans="1:10" s="93" customFormat="1" ht="12">
      <c r="A524" s="169" t="s">
        <v>362</v>
      </c>
      <c r="B524" s="149" t="s">
        <v>18</v>
      </c>
      <c r="C524" s="149" t="s">
        <v>330</v>
      </c>
      <c r="D524" s="170" t="s">
        <v>440</v>
      </c>
      <c r="E524" s="151">
        <v>0.18138737152777779</v>
      </c>
      <c r="F524" s="152">
        <v>53.15</v>
      </c>
      <c r="G524" s="158"/>
      <c r="H524" s="104" t="s">
        <v>82</v>
      </c>
      <c r="I524" s="154" t="s">
        <v>15</v>
      </c>
      <c r="J524" s="154">
        <v>42</v>
      </c>
    </row>
    <row r="525" spans="1:10" s="93" customFormat="1" ht="12">
      <c r="A525" s="169" t="s">
        <v>362</v>
      </c>
      <c r="B525" s="149" t="s">
        <v>18</v>
      </c>
      <c r="C525" s="149" t="s">
        <v>221</v>
      </c>
      <c r="D525" s="170" t="s">
        <v>441</v>
      </c>
      <c r="E525" s="151">
        <v>0.16590393518518518</v>
      </c>
      <c r="F525" s="152">
        <v>53.09</v>
      </c>
      <c r="G525" s="149"/>
      <c r="H525" s="104" t="s">
        <v>82</v>
      </c>
      <c r="I525" s="154" t="s">
        <v>16</v>
      </c>
      <c r="J525" s="154">
        <v>50</v>
      </c>
    </row>
    <row r="526" spans="1:10" s="93" customFormat="1" ht="12">
      <c r="A526" s="169" t="s">
        <v>362</v>
      </c>
      <c r="B526" s="156" t="s">
        <v>18</v>
      </c>
      <c r="C526" s="149" t="s">
        <v>343</v>
      </c>
      <c r="D526" s="170" t="s">
        <v>442</v>
      </c>
      <c r="E526" s="151">
        <v>0.18353520370370371</v>
      </c>
      <c r="F526" s="152">
        <v>52.53</v>
      </c>
      <c r="G526" s="158"/>
      <c r="H526" s="104" t="s">
        <v>82</v>
      </c>
      <c r="I526" s="154" t="s">
        <v>15</v>
      </c>
      <c r="J526" s="154">
        <v>38</v>
      </c>
    </row>
    <row r="527" spans="1:10" s="93" customFormat="1" ht="12">
      <c r="A527" s="169" t="s">
        <v>362</v>
      </c>
      <c r="B527" s="149" t="s">
        <v>18</v>
      </c>
      <c r="C527" s="149" t="s">
        <v>443</v>
      </c>
      <c r="D527" s="170" t="s">
        <v>444</v>
      </c>
      <c r="E527" s="151">
        <v>0.18706018518518519</v>
      </c>
      <c r="F527" s="152">
        <v>51.54</v>
      </c>
      <c r="G527" s="149"/>
      <c r="H527" s="104" t="s">
        <v>82</v>
      </c>
      <c r="I527" s="154" t="s">
        <v>15</v>
      </c>
      <c r="J527" s="154">
        <v>24</v>
      </c>
    </row>
    <row r="528" spans="1:10" s="93" customFormat="1" ht="12">
      <c r="A528" s="169" t="s">
        <v>362</v>
      </c>
      <c r="B528" s="149" t="s">
        <v>18</v>
      </c>
      <c r="C528" s="149" t="s">
        <v>341</v>
      </c>
      <c r="D528" s="170" t="s">
        <v>445</v>
      </c>
      <c r="E528" s="151">
        <v>0.18762731481481479</v>
      </c>
      <c r="F528" s="152">
        <v>51.39</v>
      </c>
      <c r="G528" s="159"/>
      <c r="H528" s="104" t="s">
        <v>82</v>
      </c>
      <c r="I528" s="154" t="s">
        <v>15</v>
      </c>
      <c r="J528" s="154">
        <v>31</v>
      </c>
    </row>
    <row r="529" spans="1:10" s="93" customFormat="1" ht="12">
      <c r="A529" s="169" t="s">
        <v>362</v>
      </c>
      <c r="B529" s="149" t="s">
        <v>18</v>
      </c>
      <c r="C529" s="149" t="s">
        <v>126</v>
      </c>
      <c r="D529" s="170" t="s">
        <v>446</v>
      </c>
      <c r="E529" s="151">
        <v>0.17867729166666668</v>
      </c>
      <c r="F529" s="152">
        <v>49.29</v>
      </c>
      <c r="G529" s="159"/>
      <c r="H529" s="104" t="s">
        <v>82</v>
      </c>
      <c r="I529" s="154" t="s">
        <v>16</v>
      </c>
      <c r="J529" s="154">
        <v>44</v>
      </c>
    </row>
    <row r="530" spans="1:10" s="93" customFormat="1" ht="12">
      <c r="A530" s="169" t="s">
        <v>362</v>
      </c>
      <c r="B530" s="149" t="s">
        <v>18</v>
      </c>
      <c r="C530" s="149" t="s">
        <v>447</v>
      </c>
      <c r="D530" s="170" t="s">
        <v>448</v>
      </c>
      <c r="E530" s="151">
        <v>0.18012731481481481</v>
      </c>
      <c r="F530" s="152">
        <v>48.89</v>
      </c>
      <c r="G530" s="149"/>
      <c r="H530" s="104" t="s">
        <v>82</v>
      </c>
      <c r="I530" s="155" t="s">
        <v>16</v>
      </c>
      <c r="J530" s="155">
        <v>31</v>
      </c>
    </row>
    <row r="531" spans="1:10" s="93" customFormat="1" ht="12">
      <c r="A531" s="169" t="s">
        <v>362</v>
      </c>
      <c r="B531" s="156" t="s">
        <v>18</v>
      </c>
      <c r="C531" s="149" t="s">
        <v>340</v>
      </c>
      <c r="D531" s="170" t="s">
        <v>449</v>
      </c>
      <c r="E531" s="151">
        <v>0.19781314583333334</v>
      </c>
      <c r="F531" s="152">
        <v>44.52</v>
      </c>
      <c r="G531" s="159"/>
      <c r="H531" s="104" t="s">
        <v>82</v>
      </c>
      <c r="I531" s="161" t="s">
        <v>16</v>
      </c>
      <c r="J531" s="161">
        <v>52</v>
      </c>
    </row>
    <row r="532" spans="1:10" s="93" customFormat="1" ht="12">
      <c r="A532" s="169" t="s">
        <v>362</v>
      </c>
      <c r="B532" s="149" t="s">
        <v>18</v>
      </c>
      <c r="C532" s="149" t="s">
        <v>450</v>
      </c>
      <c r="D532" s="170" t="s">
        <v>451</v>
      </c>
      <c r="E532" s="151">
        <v>0.20745370370370372</v>
      </c>
      <c r="F532" s="152">
        <v>42.45</v>
      </c>
      <c r="G532" s="158"/>
      <c r="H532" s="104" t="s">
        <v>82</v>
      </c>
      <c r="I532" s="154" t="s">
        <v>16</v>
      </c>
      <c r="J532" s="154">
        <v>33</v>
      </c>
    </row>
    <row r="533" spans="1:10" s="93" customFormat="1" ht="12">
      <c r="A533" s="169" t="s">
        <v>362</v>
      </c>
      <c r="B533" s="149" t="s">
        <v>18</v>
      </c>
      <c r="C533" s="149" t="s">
        <v>452</v>
      </c>
      <c r="D533" s="170" t="s">
        <v>453</v>
      </c>
      <c r="E533" s="151">
        <v>0.22712962962962965</v>
      </c>
      <c r="F533" s="152">
        <v>42.45</v>
      </c>
      <c r="G533" s="158"/>
      <c r="H533" s="104" t="s">
        <v>82</v>
      </c>
      <c r="I533" s="155" t="s">
        <v>15</v>
      </c>
      <c r="J533" s="155">
        <v>27</v>
      </c>
    </row>
    <row r="534" spans="1:10" s="93" customFormat="1" ht="12">
      <c r="A534" s="169" t="s">
        <v>362</v>
      </c>
      <c r="B534" s="149" t="s">
        <v>18</v>
      </c>
      <c r="C534" s="149" t="s">
        <v>331</v>
      </c>
      <c r="D534" s="170" t="s">
        <v>454</v>
      </c>
      <c r="E534" s="151">
        <v>0.23424768518518521</v>
      </c>
      <c r="F534" s="152">
        <v>41.16</v>
      </c>
      <c r="G534" s="159"/>
      <c r="H534" s="104" t="s">
        <v>82</v>
      </c>
      <c r="I534" s="154" t="s">
        <v>15</v>
      </c>
      <c r="J534" s="154">
        <v>30</v>
      </c>
    </row>
    <row r="535" spans="1:10" s="93" customFormat="1" ht="12">
      <c r="A535" s="169" t="s">
        <v>362</v>
      </c>
      <c r="B535" s="149" t="s">
        <v>19</v>
      </c>
      <c r="C535" s="149" t="s">
        <v>186</v>
      </c>
      <c r="D535" s="170" t="s">
        <v>455</v>
      </c>
      <c r="E535" s="151">
        <v>0.10342578124999999</v>
      </c>
      <c r="F535" s="152">
        <v>85.16</v>
      </c>
      <c r="G535" s="158">
        <v>290.68</v>
      </c>
      <c r="H535" s="104" t="s">
        <v>82</v>
      </c>
      <c r="I535" s="154" t="s">
        <v>16</v>
      </c>
      <c r="J535" s="154">
        <v>65</v>
      </c>
    </row>
    <row r="536" spans="1:10" s="93" customFormat="1" ht="12">
      <c r="A536" s="169" t="s">
        <v>362</v>
      </c>
      <c r="B536" s="157" t="s">
        <v>19</v>
      </c>
      <c r="C536" s="149" t="s">
        <v>456</v>
      </c>
      <c r="D536" s="170" t="s">
        <v>457</v>
      </c>
      <c r="E536" s="151">
        <v>0.11523454861111111</v>
      </c>
      <c r="F536" s="152">
        <v>76.430000000000007</v>
      </c>
      <c r="G536" s="158"/>
      <c r="H536" s="104" t="s">
        <v>82</v>
      </c>
      <c r="I536" s="154" t="s">
        <v>16</v>
      </c>
      <c r="J536" s="154">
        <v>50</v>
      </c>
    </row>
    <row r="537" spans="1:10" s="93" customFormat="1" ht="12">
      <c r="A537" s="169" t="s">
        <v>362</v>
      </c>
      <c r="B537" s="157" t="s">
        <v>19</v>
      </c>
      <c r="C537" s="149" t="s">
        <v>150</v>
      </c>
      <c r="D537" s="170" t="s">
        <v>458</v>
      </c>
      <c r="E537" s="151">
        <v>0.12263729166666666</v>
      </c>
      <c r="F537" s="152">
        <v>71.819999999999993</v>
      </c>
      <c r="G537" s="158"/>
      <c r="H537" s="104" t="s">
        <v>82</v>
      </c>
      <c r="I537" s="155" t="s">
        <v>16</v>
      </c>
      <c r="J537" s="155">
        <v>45</v>
      </c>
    </row>
    <row r="538" spans="1:10" s="93" customFormat="1" ht="12">
      <c r="A538" s="169" t="s">
        <v>362</v>
      </c>
      <c r="B538" s="157" t="s">
        <v>19</v>
      </c>
      <c r="C538" s="149" t="s">
        <v>459</v>
      </c>
      <c r="D538" s="170" t="s">
        <v>460</v>
      </c>
      <c r="E538" s="151">
        <v>0.15379286111111112</v>
      </c>
      <c r="F538" s="152">
        <v>57.27</v>
      </c>
      <c r="G538" s="158"/>
      <c r="H538" s="104" t="s">
        <v>82</v>
      </c>
      <c r="I538" s="155" t="s">
        <v>16</v>
      </c>
      <c r="J538" s="155">
        <v>48</v>
      </c>
    </row>
    <row r="539" spans="1:10" s="93" customFormat="1" ht="12">
      <c r="A539" s="169" t="s">
        <v>362</v>
      </c>
      <c r="B539" s="157" t="s">
        <v>19</v>
      </c>
      <c r="C539" s="149" t="s">
        <v>315</v>
      </c>
      <c r="D539" s="170" t="s">
        <v>461</v>
      </c>
      <c r="E539" s="151">
        <v>0.15532256944444445</v>
      </c>
      <c r="F539" s="152">
        <v>56.7</v>
      </c>
      <c r="G539" s="158"/>
      <c r="H539" s="104" t="s">
        <v>82</v>
      </c>
      <c r="I539" s="154" t="s">
        <v>16</v>
      </c>
      <c r="J539" s="154">
        <v>56</v>
      </c>
    </row>
    <row r="540" spans="1:10" s="93" customFormat="1" ht="12">
      <c r="A540" s="169" t="s">
        <v>362</v>
      </c>
      <c r="B540" s="156" t="s">
        <v>462</v>
      </c>
      <c r="C540" s="149" t="s">
        <v>463</v>
      </c>
      <c r="D540" s="170" t="s">
        <v>464</v>
      </c>
      <c r="E540" s="151">
        <v>0.11383199999999999</v>
      </c>
      <c r="F540" s="152">
        <v>77.37</v>
      </c>
      <c r="G540" s="158">
        <v>281.31</v>
      </c>
      <c r="H540" s="104" t="s">
        <v>82</v>
      </c>
      <c r="I540" s="161" t="s">
        <v>16</v>
      </c>
      <c r="J540" s="161">
        <v>45</v>
      </c>
    </row>
    <row r="541" spans="1:10" s="93" customFormat="1" ht="12">
      <c r="A541" s="169" t="s">
        <v>362</v>
      </c>
      <c r="B541" s="149" t="s">
        <v>462</v>
      </c>
      <c r="C541" s="149" t="s">
        <v>465</v>
      </c>
      <c r="D541" s="170" t="s">
        <v>466</v>
      </c>
      <c r="E541" s="151">
        <v>0.12498956481481481</v>
      </c>
      <c r="F541" s="152">
        <v>70.459999999999994</v>
      </c>
      <c r="G541" s="158"/>
      <c r="H541" s="104" t="s">
        <v>82</v>
      </c>
      <c r="I541" s="154" t="s">
        <v>16</v>
      </c>
      <c r="J541" s="154">
        <v>48</v>
      </c>
    </row>
    <row r="542" spans="1:10" s="93" customFormat="1" ht="12">
      <c r="A542" s="169" t="s">
        <v>362</v>
      </c>
      <c r="B542" s="149" t="s">
        <v>462</v>
      </c>
      <c r="C542" s="149" t="s">
        <v>467</v>
      </c>
      <c r="D542" s="170" t="s">
        <v>468</v>
      </c>
      <c r="E542" s="151">
        <v>0.13066255787037037</v>
      </c>
      <c r="F542" s="152">
        <v>67.400000000000006</v>
      </c>
      <c r="G542" s="153"/>
      <c r="H542" s="104" t="s">
        <v>82</v>
      </c>
      <c r="I542" s="154" t="s">
        <v>16</v>
      </c>
      <c r="J542" s="154">
        <v>50</v>
      </c>
    </row>
    <row r="543" spans="1:10" s="93" customFormat="1" ht="12">
      <c r="A543" s="169" t="s">
        <v>362</v>
      </c>
      <c r="B543" s="149" t="s">
        <v>462</v>
      </c>
      <c r="C543" s="149" t="s">
        <v>469</v>
      </c>
      <c r="D543" s="170" t="s">
        <v>470</v>
      </c>
      <c r="E543" s="151">
        <v>0.13328221990740741</v>
      </c>
      <c r="F543" s="152">
        <v>66.08</v>
      </c>
      <c r="G543" s="159"/>
      <c r="H543" s="104" t="s">
        <v>82</v>
      </c>
      <c r="I543" s="154" t="s">
        <v>16</v>
      </c>
      <c r="J543" s="154">
        <v>43</v>
      </c>
    </row>
    <row r="544" spans="1:10" s="93" customFormat="1" ht="12">
      <c r="A544" s="169" t="s">
        <v>362</v>
      </c>
      <c r="B544" s="149" t="s">
        <v>462</v>
      </c>
      <c r="C544" s="149" t="s">
        <v>471</v>
      </c>
      <c r="D544" s="170" t="s">
        <v>472</v>
      </c>
      <c r="E544" s="151">
        <v>0.13452894444444444</v>
      </c>
      <c r="F544" s="152">
        <v>65.47</v>
      </c>
      <c r="G544" s="159"/>
      <c r="H544" s="104" t="s">
        <v>82</v>
      </c>
      <c r="I544" s="154" t="s">
        <v>16</v>
      </c>
      <c r="J544" s="154">
        <v>59</v>
      </c>
    </row>
    <row r="545" spans="1:10" s="93" customFormat="1" ht="12">
      <c r="A545" s="169" t="s">
        <v>362</v>
      </c>
      <c r="B545" s="149" t="s">
        <v>462</v>
      </c>
      <c r="C545" s="149" t="s">
        <v>473</v>
      </c>
      <c r="D545" s="171">
        <v>0.14331018518518518</v>
      </c>
      <c r="E545" s="151">
        <v>0.14331018518518518</v>
      </c>
      <c r="F545" s="152">
        <v>61.46</v>
      </c>
      <c r="G545" s="159"/>
      <c r="H545" s="104" t="s">
        <v>82</v>
      </c>
      <c r="I545" s="154" t="s">
        <v>16</v>
      </c>
      <c r="J545" s="154">
        <v>32</v>
      </c>
    </row>
    <row r="546" spans="1:10" s="93" customFormat="1" ht="12">
      <c r="A546" s="169" t="s">
        <v>362</v>
      </c>
      <c r="B546" s="149" t="s">
        <v>462</v>
      </c>
      <c r="C546" s="149" t="s">
        <v>474</v>
      </c>
      <c r="D546" s="171">
        <v>0.16128472222222223</v>
      </c>
      <c r="E546" s="151">
        <v>0.16094602430555557</v>
      </c>
      <c r="F546" s="152">
        <v>59.91</v>
      </c>
      <c r="G546" s="159"/>
      <c r="H546" s="104" t="s">
        <v>82</v>
      </c>
      <c r="I546" s="154" t="s">
        <v>15</v>
      </c>
      <c r="J546" s="154">
        <v>37</v>
      </c>
    </row>
    <row r="547" spans="1:10" s="93" customFormat="1" ht="12">
      <c r="A547" s="169" t="s">
        <v>362</v>
      </c>
      <c r="B547" s="149" t="s">
        <v>21</v>
      </c>
      <c r="C547" s="149" t="s">
        <v>346</v>
      </c>
      <c r="D547" s="170" t="s">
        <v>475</v>
      </c>
      <c r="E547" s="151">
        <v>0.14108680555555556</v>
      </c>
      <c r="F547" s="152">
        <v>68.34</v>
      </c>
      <c r="G547" s="158">
        <v>136.1</v>
      </c>
      <c r="H547" s="104" t="s">
        <v>102</v>
      </c>
      <c r="I547" s="155" t="s">
        <v>15</v>
      </c>
      <c r="J547" s="155">
        <v>50</v>
      </c>
    </row>
    <row r="548" spans="1:10" s="93" customFormat="1" ht="12">
      <c r="A548" s="169" t="s">
        <v>362</v>
      </c>
      <c r="B548" s="149" t="s">
        <v>21</v>
      </c>
      <c r="C548" s="149" t="s">
        <v>158</v>
      </c>
      <c r="D548" s="170" t="s">
        <v>476</v>
      </c>
      <c r="E548" s="151">
        <v>0.12996843750000001</v>
      </c>
      <c r="F548" s="152">
        <v>67.760000000000005</v>
      </c>
      <c r="G548" s="159"/>
      <c r="H548" s="104" t="s">
        <v>102</v>
      </c>
      <c r="I548" s="154" t="s">
        <v>16</v>
      </c>
      <c r="J548" s="154">
        <v>53</v>
      </c>
    </row>
    <row r="549" spans="1:10" s="93" customFormat="1" ht="12">
      <c r="B549" s="159"/>
      <c r="C549" s="96"/>
      <c r="D549" s="97"/>
      <c r="E549" s="98"/>
      <c r="F549" s="99"/>
      <c r="G549" s="100"/>
      <c r="H549" s="101"/>
      <c r="I549" s="101"/>
      <c r="J549" s="101"/>
    </row>
    <row r="550" spans="1:10" s="93" customFormat="1" ht="12">
      <c r="B550" s="159"/>
      <c r="C550" s="96"/>
      <c r="D550" s="97"/>
      <c r="E550" s="98"/>
      <c r="F550" s="99"/>
      <c r="G550" s="100"/>
      <c r="H550" s="101"/>
      <c r="I550" s="101"/>
      <c r="J550" s="101"/>
    </row>
    <row r="551" spans="1:10" s="93" customFormat="1" ht="12">
      <c r="A551" s="169" t="s">
        <v>477</v>
      </c>
      <c r="B551" s="172" t="s">
        <v>13</v>
      </c>
      <c r="C551" s="105" t="s">
        <v>130</v>
      </c>
      <c r="D551" s="150">
        <v>0.1108912037037037</v>
      </c>
      <c r="E551" s="151">
        <v>0.1108912037037037</v>
      </c>
      <c r="F551" s="173">
        <v>79.42</v>
      </c>
      <c r="G551" s="100">
        <v>307.51</v>
      </c>
      <c r="H551" s="104" t="s">
        <v>82</v>
      </c>
      <c r="I551" s="155" t="s">
        <v>16</v>
      </c>
      <c r="J551" s="155">
        <v>27</v>
      </c>
    </row>
    <row r="552" spans="1:10" s="93" customFormat="1" ht="12">
      <c r="A552" s="169" t="s">
        <v>478</v>
      </c>
      <c r="B552" s="172" t="s">
        <v>13</v>
      </c>
      <c r="C552" s="105" t="s">
        <v>479</v>
      </c>
      <c r="D552" s="150">
        <v>0.11498842592592594</v>
      </c>
      <c r="E552" s="151">
        <v>0.11498842592592594</v>
      </c>
      <c r="F552" s="173">
        <v>76.59</v>
      </c>
      <c r="G552" s="100"/>
      <c r="H552" s="104" t="s">
        <v>82</v>
      </c>
      <c r="I552" s="154" t="s">
        <v>16</v>
      </c>
      <c r="J552" s="154">
        <v>33</v>
      </c>
    </row>
    <row r="553" spans="1:10" s="93" customFormat="1" ht="12">
      <c r="A553" s="169" t="s">
        <v>478</v>
      </c>
      <c r="B553" s="172" t="s">
        <v>13</v>
      </c>
      <c r="C553" s="105" t="s">
        <v>171</v>
      </c>
      <c r="D553" s="150">
        <v>0.12141203703703703</v>
      </c>
      <c r="E553" s="151">
        <v>0.11602134259259259</v>
      </c>
      <c r="F553" s="173">
        <v>75.91</v>
      </c>
      <c r="G553" s="100"/>
      <c r="H553" s="104" t="s">
        <v>82</v>
      </c>
      <c r="I553" s="154" t="s">
        <v>16</v>
      </c>
      <c r="J553" s="154">
        <v>44</v>
      </c>
    </row>
    <row r="554" spans="1:10" s="93" customFormat="1" ht="12">
      <c r="A554" s="169" t="s">
        <v>478</v>
      </c>
      <c r="B554" s="172" t="s">
        <v>13</v>
      </c>
      <c r="C554" s="105" t="s">
        <v>301</v>
      </c>
      <c r="D554" s="150">
        <v>0.15101851851851852</v>
      </c>
      <c r="E554" s="151">
        <v>0.11651078703703703</v>
      </c>
      <c r="F554" s="173">
        <v>75.59</v>
      </c>
      <c r="G554" s="100"/>
      <c r="H554" s="104" t="s">
        <v>82</v>
      </c>
      <c r="I554" s="154" t="s">
        <v>16</v>
      </c>
      <c r="J554" s="154">
        <v>68</v>
      </c>
    </row>
    <row r="555" spans="1:10" s="93" customFormat="1" ht="12">
      <c r="A555" s="169" t="s">
        <v>478</v>
      </c>
      <c r="B555" s="172" t="s">
        <v>13</v>
      </c>
      <c r="C555" s="105" t="s">
        <v>397</v>
      </c>
      <c r="D555" s="150">
        <v>0.12614583333333332</v>
      </c>
      <c r="E555" s="151">
        <v>0.11696241666666665</v>
      </c>
      <c r="F555" s="173">
        <v>75.3</v>
      </c>
      <c r="G555" s="100"/>
      <c r="H555" s="104" t="s">
        <v>82</v>
      </c>
      <c r="I555" s="155" t="s">
        <v>16</v>
      </c>
      <c r="J555" s="155">
        <v>48</v>
      </c>
    </row>
    <row r="556" spans="1:10" s="93" customFormat="1" ht="12">
      <c r="A556" s="169" t="s">
        <v>478</v>
      </c>
      <c r="B556" s="172" t="s">
        <v>13</v>
      </c>
      <c r="C556" s="105" t="s">
        <v>480</v>
      </c>
      <c r="D556" s="150">
        <v>0.15042824074074074</v>
      </c>
      <c r="E556" s="151">
        <v>0.12843563194444443</v>
      </c>
      <c r="F556" s="173">
        <v>75.069999999999993</v>
      </c>
      <c r="G556" s="100"/>
      <c r="H556" s="104" t="s">
        <v>82</v>
      </c>
      <c r="I556" s="154" t="s">
        <v>15</v>
      </c>
      <c r="J556" s="154">
        <v>55</v>
      </c>
    </row>
    <row r="557" spans="1:10" s="93" customFormat="1" ht="12">
      <c r="A557" s="169" t="s">
        <v>478</v>
      </c>
      <c r="B557" s="172" t="s">
        <v>13</v>
      </c>
      <c r="C557" s="105" t="s">
        <v>481</v>
      </c>
      <c r="D557" s="150">
        <v>0.12263888888888889</v>
      </c>
      <c r="E557" s="151">
        <v>0.12263888888888889</v>
      </c>
      <c r="F557" s="173">
        <v>71.81</v>
      </c>
      <c r="G557" s="100"/>
      <c r="H557" s="104" t="s">
        <v>82</v>
      </c>
      <c r="I557" s="154" t="s">
        <v>16</v>
      </c>
      <c r="J557" s="154">
        <v>25</v>
      </c>
    </row>
    <row r="558" spans="1:10" s="93" customFormat="1" ht="12">
      <c r="A558" s="169" t="s">
        <v>478</v>
      </c>
      <c r="B558" s="172" t="s">
        <v>13</v>
      </c>
      <c r="C558" s="105" t="s">
        <v>129</v>
      </c>
      <c r="D558" s="150">
        <v>0.12738425925925925</v>
      </c>
      <c r="E558" s="151">
        <v>0.12349903935185184</v>
      </c>
      <c r="F558" s="173">
        <v>71.31</v>
      </c>
      <c r="G558" s="100"/>
      <c r="H558" s="104" t="s">
        <v>82</v>
      </c>
      <c r="I558" s="155" t="s">
        <v>16</v>
      </c>
      <c r="J558" s="155">
        <v>42</v>
      </c>
    </row>
    <row r="559" spans="1:10" s="93" customFormat="1" ht="12">
      <c r="A559" s="169" t="s">
        <v>478</v>
      </c>
      <c r="B559" s="172" t="s">
        <v>13</v>
      </c>
      <c r="C559" s="105" t="s">
        <v>174</v>
      </c>
      <c r="D559" s="150">
        <v>0.13863425925925926</v>
      </c>
      <c r="E559" s="151">
        <v>0.12953985185185185</v>
      </c>
      <c r="F559" s="173">
        <v>67.989999999999995</v>
      </c>
      <c r="G559" s="100"/>
      <c r="H559" s="104" t="s">
        <v>82</v>
      </c>
      <c r="I559" s="195" t="s">
        <v>16</v>
      </c>
      <c r="J559" s="195">
        <v>47</v>
      </c>
    </row>
    <row r="560" spans="1:10" s="93" customFormat="1" ht="12">
      <c r="A560" s="169" t="s">
        <v>478</v>
      </c>
      <c r="B560" s="172" t="s">
        <v>13</v>
      </c>
      <c r="C560" s="105" t="s">
        <v>308</v>
      </c>
      <c r="D560" s="150">
        <v>0.13348379629629628</v>
      </c>
      <c r="E560" s="151">
        <v>0.13034692708333331</v>
      </c>
      <c r="F560" s="173">
        <v>67.569999999999993</v>
      </c>
      <c r="G560" s="100"/>
      <c r="H560" s="104" t="s">
        <v>82</v>
      </c>
      <c r="I560" s="154" t="s">
        <v>16</v>
      </c>
      <c r="J560" s="154">
        <v>41</v>
      </c>
    </row>
    <row r="561" spans="1:10" s="93" customFormat="1" ht="12">
      <c r="A561" s="169" t="s">
        <v>478</v>
      </c>
      <c r="B561" s="172" t="s">
        <v>13</v>
      </c>
      <c r="C561" s="105" t="s">
        <v>141</v>
      </c>
      <c r="D561" s="150">
        <v>0.13413194444444446</v>
      </c>
      <c r="E561" s="151">
        <v>0.13413194444444446</v>
      </c>
      <c r="F561" s="173">
        <v>65.66</v>
      </c>
      <c r="G561" s="100"/>
      <c r="H561" s="104" t="s">
        <v>82</v>
      </c>
      <c r="I561" s="195" t="s">
        <v>16</v>
      </c>
      <c r="J561" s="195">
        <v>34</v>
      </c>
    </row>
    <row r="562" spans="1:10" s="93" customFormat="1" ht="12">
      <c r="A562" s="169" t="s">
        <v>478</v>
      </c>
      <c r="B562" s="172" t="s">
        <v>13</v>
      </c>
      <c r="C562" s="105" t="s">
        <v>139</v>
      </c>
      <c r="D562" s="150">
        <v>0.13589120370370369</v>
      </c>
      <c r="E562" s="151">
        <v>0.13589120370370369</v>
      </c>
      <c r="F562" s="173">
        <v>64.81</v>
      </c>
      <c r="G562" s="100"/>
      <c r="H562" s="104" t="s">
        <v>82</v>
      </c>
      <c r="I562" s="195" t="s">
        <v>16</v>
      </c>
      <c r="J562" s="195">
        <v>34</v>
      </c>
    </row>
    <row r="563" spans="1:10" s="93" customFormat="1" ht="12">
      <c r="A563" s="169" t="s">
        <v>478</v>
      </c>
      <c r="B563" s="172" t="s">
        <v>13</v>
      </c>
      <c r="C563" s="105" t="s">
        <v>133</v>
      </c>
      <c r="D563" s="150">
        <v>0.13684027777777777</v>
      </c>
      <c r="E563" s="151">
        <v>0.13684027777777777</v>
      </c>
      <c r="F563" s="173">
        <v>64.36</v>
      </c>
      <c r="G563" s="100"/>
      <c r="H563" s="104" t="s">
        <v>82</v>
      </c>
      <c r="I563" s="154" t="s">
        <v>16</v>
      </c>
      <c r="J563" s="154">
        <v>36</v>
      </c>
    </row>
    <row r="564" spans="1:10" s="93" customFormat="1" ht="12">
      <c r="A564" s="169" t="s">
        <v>478</v>
      </c>
      <c r="B564" s="172" t="s">
        <v>13</v>
      </c>
      <c r="C564" s="105" t="s">
        <v>135</v>
      </c>
      <c r="D564" s="150">
        <v>0.14284722222222221</v>
      </c>
      <c r="E564" s="151">
        <v>0.13750473611111111</v>
      </c>
      <c r="F564" s="173">
        <v>64.05</v>
      </c>
      <c r="G564" s="100"/>
      <c r="H564" s="104" t="s">
        <v>82</v>
      </c>
      <c r="I564" s="154" t="s">
        <v>16</v>
      </c>
      <c r="J564" s="154">
        <v>43</v>
      </c>
    </row>
    <row r="565" spans="1:10" s="93" customFormat="1" ht="12">
      <c r="A565" s="169" t="s">
        <v>478</v>
      </c>
      <c r="B565" s="172" t="s">
        <v>13</v>
      </c>
      <c r="C565" s="105" t="s">
        <v>136</v>
      </c>
      <c r="D565" s="150">
        <v>0.15702546296296296</v>
      </c>
      <c r="E565" s="151">
        <v>0.1500535324074074</v>
      </c>
      <c r="F565" s="173">
        <v>58.69</v>
      </c>
      <c r="G565" s="100"/>
      <c r="H565" s="104" t="s">
        <v>82</v>
      </c>
      <c r="I565" s="154" t="s">
        <v>16</v>
      </c>
      <c r="J565" s="154">
        <v>44</v>
      </c>
    </row>
    <row r="566" spans="1:10" s="93" customFormat="1" ht="12">
      <c r="A566" s="169" t="s">
        <v>478</v>
      </c>
      <c r="B566" s="172" t="s">
        <v>13</v>
      </c>
      <c r="C566" s="105" t="s">
        <v>482</v>
      </c>
      <c r="D566" s="150">
        <v>0.1864699074074074</v>
      </c>
      <c r="E566" s="151">
        <v>0.1864699074074074</v>
      </c>
      <c r="F566" s="173">
        <v>51.71</v>
      </c>
      <c r="G566" s="100"/>
      <c r="H566" s="104" t="s">
        <v>82</v>
      </c>
      <c r="I566" s="195" t="s">
        <v>15</v>
      </c>
      <c r="J566" s="195">
        <v>30</v>
      </c>
    </row>
    <row r="567" spans="1:10" s="93" customFormat="1" ht="12">
      <c r="A567" s="169" t="s">
        <v>478</v>
      </c>
      <c r="B567" s="172" t="s">
        <v>13</v>
      </c>
      <c r="C567" s="105" t="s">
        <v>483</v>
      </c>
      <c r="D567" s="150">
        <v>0.1940509259259259</v>
      </c>
      <c r="E567" s="151">
        <v>0.1940509259259259</v>
      </c>
      <c r="F567" s="173">
        <v>49.68</v>
      </c>
      <c r="G567" s="100"/>
      <c r="H567" s="104" t="s">
        <v>82</v>
      </c>
      <c r="I567" s="195" t="s">
        <v>15</v>
      </c>
      <c r="J567" s="195">
        <v>27</v>
      </c>
    </row>
    <row r="568" spans="1:10" s="93" customFormat="1" ht="12">
      <c r="A568" s="169" t="s">
        <v>478</v>
      </c>
      <c r="B568" s="172" t="s">
        <v>17</v>
      </c>
      <c r="C568" s="105" t="s">
        <v>360</v>
      </c>
      <c r="D568" s="150">
        <v>0.11472222222222223</v>
      </c>
      <c r="E568" s="151">
        <v>0.10801097222222222</v>
      </c>
      <c r="F568" s="173">
        <v>81.540000000000006</v>
      </c>
      <c r="G568" s="100">
        <v>304.16000000000003</v>
      </c>
      <c r="H568" s="104" t="s">
        <v>82</v>
      </c>
      <c r="I568" s="154" t="s">
        <v>16</v>
      </c>
      <c r="J568" s="154">
        <v>46</v>
      </c>
    </row>
    <row r="569" spans="1:10" s="93" customFormat="1" ht="12">
      <c r="A569" s="169" t="s">
        <v>478</v>
      </c>
      <c r="B569" s="172" t="s">
        <v>17</v>
      </c>
      <c r="C569" s="105" t="s">
        <v>367</v>
      </c>
      <c r="D569" s="150">
        <v>0.12310185185185185</v>
      </c>
      <c r="E569" s="151">
        <v>0.11326601388888889</v>
      </c>
      <c r="F569" s="173">
        <v>77.760000000000005</v>
      </c>
      <c r="G569" s="100"/>
      <c r="H569" s="104" t="s">
        <v>82</v>
      </c>
      <c r="I569" s="154" t="s">
        <v>16</v>
      </c>
      <c r="J569" s="154">
        <v>49</v>
      </c>
    </row>
    <row r="570" spans="1:10" s="93" customFormat="1" ht="12">
      <c r="A570" s="169" t="s">
        <v>478</v>
      </c>
      <c r="B570" s="172" t="s">
        <v>17</v>
      </c>
      <c r="C570" s="105" t="s">
        <v>484</v>
      </c>
      <c r="D570" s="150">
        <v>0.12149305555555556</v>
      </c>
      <c r="E570" s="151">
        <v>0.12149305555555556</v>
      </c>
      <c r="F570" s="173">
        <v>72.489999999999995</v>
      </c>
      <c r="G570" s="100"/>
      <c r="H570" s="104" t="s">
        <v>82</v>
      </c>
      <c r="I570" s="154" t="s">
        <v>16</v>
      </c>
      <c r="J570" s="154">
        <v>23</v>
      </c>
    </row>
    <row r="571" spans="1:10" s="93" customFormat="1" ht="12">
      <c r="A571" s="169" t="s">
        <v>478</v>
      </c>
      <c r="B571" s="172" t="s">
        <v>17</v>
      </c>
      <c r="C571" s="105" t="s">
        <v>273</v>
      </c>
      <c r="D571" s="150">
        <v>0.12170138888888889</v>
      </c>
      <c r="E571" s="151">
        <v>0.12170138888888889</v>
      </c>
      <c r="F571" s="173">
        <v>72.37</v>
      </c>
      <c r="G571" s="100"/>
      <c r="H571" s="104" t="s">
        <v>82</v>
      </c>
      <c r="I571" s="154" t="s">
        <v>16</v>
      </c>
      <c r="J571" s="154">
        <v>32</v>
      </c>
    </row>
    <row r="572" spans="1:10" s="93" customFormat="1" ht="12">
      <c r="A572" s="169" t="s">
        <v>478</v>
      </c>
      <c r="B572" s="172" t="s">
        <v>17</v>
      </c>
      <c r="C572" s="105" t="s">
        <v>485</v>
      </c>
      <c r="D572" s="150">
        <v>0.12371527777777779</v>
      </c>
      <c r="E572" s="151">
        <v>0.12252761111111111</v>
      </c>
      <c r="F572" s="173">
        <v>71.88</v>
      </c>
      <c r="G572" s="100"/>
      <c r="H572" s="104" t="s">
        <v>82</v>
      </c>
      <c r="I572" s="155" t="s">
        <v>16</v>
      </c>
      <c r="J572" s="155">
        <v>39</v>
      </c>
    </row>
    <row r="573" spans="1:10" s="93" customFormat="1" ht="12">
      <c r="A573" s="169" t="s">
        <v>478</v>
      </c>
      <c r="B573" s="172" t="s">
        <v>17</v>
      </c>
      <c r="C573" s="105" t="s">
        <v>90</v>
      </c>
      <c r="D573" s="150">
        <v>0.1252662037037037</v>
      </c>
      <c r="E573" s="151">
        <v>0.12406364814814813</v>
      </c>
      <c r="F573" s="173">
        <v>70.989999999999995</v>
      </c>
      <c r="G573" s="100"/>
      <c r="H573" s="104" t="s">
        <v>82</v>
      </c>
      <c r="I573" s="154" t="s">
        <v>16</v>
      </c>
      <c r="J573" s="154">
        <v>39</v>
      </c>
    </row>
    <row r="574" spans="1:10" s="93" customFormat="1" ht="12">
      <c r="A574" s="169" t="s">
        <v>478</v>
      </c>
      <c r="B574" s="172" t="s">
        <v>17</v>
      </c>
      <c r="C574" s="105" t="s">
        <v>486</v>
      </c>
      <c r="D574" s="150">
        <v>0.13040509259259259</v>
      </c>
      <c r="E574" s="151">
        <v>0.12642773726851853</v>
      </c>
      <c r="F574" s="173">
        <v>69.66</v>
      </c>
      <c r="G574" s="100"/>
      <c r="H574" s="104" t="s">
        <v>82</v>
      </c>
      <c r="I574" s="154" t="s">
        <v>16</v>
      </c>
      <c r="J574" s="154">
        <v>42</v>
      </c>
    </row>
    <row r="575" spans="1:10" s="93" customFormat="1" ht="12">
      <c r="A575" s="169" t="s">
        <v>478</v>
      </c>
      <c r="B575" s="172" t="s">
        <v>17</v>
      </c>
      <c r="C575" s="105" t="s">
        <v>387</v>
      </c>
      <c r="D575" s="150">
        <v>0.14336805555555557</v>
      </c>
      <c r="E575" s="151">
        <v>0.12984844791666666</v>
      </c>
      <c r="F575" s="173">
        <v>67.83</v>
      </c>
      <c r="G575" s="100"/>
      <c r="H575" s="104" t="s">
        <v>82</v>
      </c>
      <c r="I575" s="154" t="s">
        <v>16</v>
      </c>
      <c r="J575" s="154">
        <v>51</v>
      </c>
    </row>
    <row r="576" spans="1:10" s="93" customFormat="1" ht="12">
      <c r="A576" s="169" t="s">
        <v>478</v>
      </c>
      <c r="B576" s="172" t="s">
        <v>17</v>
      </c>
      <c r="C576" s="105" t="s">
        <v>182</v>
      </c>
      <c r="D576" s="150">
        <v>0.13962962962962963</v>
      </c>
      <c r="E576" s="151">
        <v>0.1314612962962963</v>
      </c>
      <c r="F576" s="173">
        <v>66.989999999999995</v>
      </c>
      <c r="G576" s="100"/>
      <c r="H576" s="104" t="s">
        <v>82</v>
      </c>
      <c r="I576" s="154" t="s">
        <v>16</v>
      </c>
      <c r="J576" s="154">
        <v>46</v>
      </c>
    </row>
    <row r="577" spans="1:10" s="93" customFormat="1" ht="12">
      <c r="A577" s="169" t="s">
        <v>478</v>
      </c>
      <c r="B577" s="172" t="s">
        <v>17</v>
      </c>
      <c r="C577" s="105" t="s">
        <v>487</v>
      </c>
      <c r="D577" s="150">
        <v>0.14737268518518518</v>
      </c>
      <c r="E577" s="151">
        <v>0.14737268518518518</v>
      </c>
      <c r="F577" s="173">
        <v>65.42</v>
      </c>
      <c r="G577" s="100"/>
      <c r="H577" s="104" t="s">
        <v>82</v>
      </c>
      <c r="I577" s="195" t="s">
        <v>15</v>
      </c>
      <c r="J577" s="195">
        <v>33</v>
      </c>
    </row>
    <row r="578" spans="1:10" s="93" customFormat="1" ht="12">
      <c r="A578" s="169" t="s">
        <v>478</v>
      </c>
      <c r="B578" s="172" t="s">
        <v>17</v>
      </c>
      <c r="C578" s="105" t="s">
        <v>488</v>
      </c>
      <c r="D578" s="150">
        <v>0.14760416666666668</v>
      </c>
      <c r="E578" s="151">
        <v>0.14760416666666668</v>
      </c>
      <c r="F578" s="173">
        <v>65.319999999999993</v>
      </c>
      <c r="G578" s="100"/>
      <c r="H578" s="104" t="s">
        <v>82</v>
      </c>
      <c r="I578" s="154" t="s">
        <v>15</v>
      </c>
      <c r="J578" s="154">
        <v>27</v>
      </c>
    </row>
    <row r="579" spans="1:10" s="93" customFormat="1" ht="12">
      <c r="A579" s="169" t="s">
        <v>478</v>
      </c>
      <c r="B579" s="172" t="s">
        <v>17</v>
      </c>
      <c r="C579" s="105" t="s">
        <v>489</v>
      </c>
      <c r="D579" s="150">
        <v>0.14063657407407407</v>
      </c>
      <c r="E579" s="151">
        <v>0.1363471585648148</v>
      </c>
      <c r="F579" s="173">
        <v>64.59</v>
      </c>
      <c r="G579" s="100"/>
      <c r="H579" s="104" t="s">
        <v>82</v>
      </c>
      <c r="I579" s="154" t="s">
        <v>16</v>
      </c>
      <c r="J579" s="154">
        <v>42</v>
      </c>
    </row>
    <row r="580" spans="1:10" s="93" customFormat="1" ht="12">
      <c r="A580" s="169" t="s">
        <v>478</v>
      </c>
      <c r="B580" s="172" t="s">
        <v>17</v>
      </c>
      <c r="C580" s="105" t="s">
        <v>490</v>
      </c>
      <c r="D580" s="150">
        <v>0.14666666666666667</v>
      </c>
      <c r="E580" s="151">
        <v>0.13808666666666666</v>
      </c>
      <c r="F580" s="173">
        <v>63.78</v>
      </c>
      <c r="G580" s="100"/>
      <c r="H580" s="104" t="s">
        <v>82</v>
      </c>
      <c r="I580" s="195" t="s">
        <v>16</v>
      </c>
      <c r="J580" s="195">
        <v>46</v>
      </c>
    </row>
    <row r="581" spans="1:10" s="93" customFormat="1" ht="12">
      <c r="A581" s="169" t="s">
        <v>478</v>
      </c>
      <c r="B581" s="172" t="s">
        <v>17</v>
      </c>
      <c r="C581" s="105" t="s">
        <v>293</v>
      </c>
      <c r="D581" s="150">
        <v>0.13836805555555556</v>
      </c>
      <c r="E581" s="151">
        <v>0.13836805555555556</v>
      </c>
      <c r="F581" s="173">
        <v>63.65</v>
      </c>
      <c r="G581" s="100"/>
      <c r="H581" s="104" t="s">
        <v>82</v>
      </c>
      <c r="I581" s="154" t="s">
        <v>16</v>
      </c>
      <c r="J581" s="154">
        <v>28</v>
      </c>
    </row>
    <row r="582" spans="1:10" s="93" customFormat="1" ht="12">
      <c r="A582" s="169" t="s">
        <v>478</v>
      </c>
      <c r="B582" s="172" t="s">
        <v>17</v>
      </c>
      <c r="C582" s="105" t="s">
        <v>97</v>
      </c>
      <c r="D582" s="150">
        <v>0.15156249999999999</v>
      </c>
      <c r="E582" s="151">
        <v>0.15156249999999999</v>
      </c>
      <c r="F582" s="173">
        <v>63.61</v>
      </c>
      <c r="G582" s="100"/>
      <c r="H582" s="104" t="s">
        <v>82</v>
      </c>
      <c r="I582" s="154" t="s">
        <v>15</v>
      </c>
      <c r="J582" s="154">
        <v>35</v>
      </c>
    </row>
    <row r="583" spans="1:10" s="93" customFormat="1" ht="12">
      <c r="A583" s="169" t="s">
        <v>478</v>
      </c>
      <c r="B583" s="172" t="s">
        <v>17</v>
      </c>
      <c r="C583" s="105" t="s">
        <v>95</v>
      </c>
      <c r="D583" s="150">
        <v>0.14597222222222223</v>
      </c>
      <c r="E583" s="151">
        <v>0.13846925000000002</v>
      </c>
      <c r="F583" s="173">
        <v>63.6</v>
      </c>
      <c r="G583" s="100"/>
      <c r="H583" s="104" t="s">
        <v>82</v>
      </c>
      <c r="I583" s="154" t="s">
        <v>16</v>
      </c>
      <c r="J583" s="154">
        <v>45</v>
      </c>
    </row>
    <row r="584" spans="1:10" s="93" customFormat="1" ht="12">
      <c r="A584" s="169" t="s">
        <v>478</v>
      </c>
      <c r="B584" s="172" t="s">
        <v>17</v>
      </c>
      <c r="C584" s="105" t="s">
        <v>88</v>
      </c>
      <c r="D584" s="150">
        <v>0.15240740740740741</v>
      </c>
      <c r="E584" s="151">
        <v>0.14670737037037038</v>
      </c>
      <c r="F584" s="173">
        <v>60.03</v>
      </c>
      <c r="G584" s="100"/>
      <c r="H584" s="104" t="s">
        <v>82</v>
      </c>
      <c r="I584" s="195" t="s">
        <v>16</v>
      </c>
      <c r="J584" s="195">
        <v>43</v>
      </c>
    </row>
    <row r="585" spans="1:10" s="93" customFormat="1" ht="12">
      <c r="A585" s="169" t="s">
        <v>478</v>
      </c>
      <c r="B585" s="172" t="s">
        <v>17</v>
      </c>
      <c r="C585" s="105" t="s">
        <v>380</v>
      </c>
      <c r="D585" s="150">
        <v>0.17887731481481481</v>
      </c>
      <c r="E585" s="151">
        <v>0.17009443865740739</v>
      </c>
      <c r="F585" s="173">
        <v>56.68</v>
      </c>
      <c r="G585" s="100"/>
      <c r="H585" s="104" t="s">
        <v>82</v>
      </c>
      <c r="I585" s="154" t="s">
        <v>15</v>
      </c>
      <c r="J585" s="154">
        <v>43</v>
      </c>
    </row>
    <row r="586" spans="1:10" s="93" customFormat="1" ht="12">
      <c r="A586" s="169" t="s">
        <v>478</v>
      </c>
      <c r="B586" s="172" t="s">
        <v>18</v>
      </c>
      <c r="C586" s="105" t="s">
        <v>491</v>
      </c>
      <c r="D586" s="150">
        <v>0.12239583333333333</v>
      </c>
      <c r="E586" s="151">
        <v>0.11261640625</v>
      </c>
      <c r="F586" s="173">
        <v>78.209999999999994</v>
      </c>
      <c r="G586" s="100">
        <v>300.33999999999997</v>
      </c>
      <c r="H586" s="104" t="s">
        <v>82</v>
      </c>
      <c r="I586" s="154" t="s">
        <v>16</v>
      </c>
      <c r="J586" s="154">
        <v>49</v>
      </c>
    </row>
    <row r="587" spans="1:10" s="93" customFormat="1" ht="12">
      <c r="A587" s="169" t="s">
        <v>478</v>
      </c>
      <c r="B587" s="172" t="s">
        <v>18</v>
      </c>
      <c r="C587" s="105" t="s">
        <v>492</v>
      </c>
      <c r="D587" s="150">
        <v>0.11502314814814814</v>
      </c>
      <c r="E587" s="151">
        <v>0.11502314814814814</v>
      </c>
      <c r="F587" s="173">
        <v>76.569999999999993</v>
      </c>
      <c r="G587" s="100"/>
      <c r="H587" s="104" t="s">
        <v>82</v>
      </c>
      <c r="I587" s="154" t="s">
        <v>16</v>
      </c>
      <c r="J587" s="154">
        <v>33</v>
      </c>
    </row>
    <row r="588" spans="1:10" s="93" customFormat="1" ht="12">
      <c r="A588" s="169" t="s">
        <v>478</v>
      </c>
      <c r="B588" s="172" t="s">
        <v>18</v>
      </c>
      <c r="C588" s="105" t="s">
        <v>493</v>
      </c>
      <c r="D588" s="150">
        <v>0.12063657407407408</v>
      </c>
      <c r="E588" s="151">
        <v>0.12063657407407408</v>
      </c>
      <c r="F588" s="173">
        <v>73.010000000000005</v>
      </c>
      <c r="G588" s="100"/>
      <c r="H588" s="104" t="s">
        <v>82</v>
      </c>
      <c r="I588" s="195" t="s">
        <v>16</v>
      </c>
      <c r="J588" s="195">
        <v>29</v>
      </c>
    </row>
    <row r="589" spans="1:10" s="93" customFormat="1" ht="12">
      <c r="A589" s="169" t="s">
        <v>478</v>
      </c>
      <c r="B589" s="172" t="s">
        <v>18</v>
      </c>
      <c r="C589" s="105" t="s">
        <v>494</v>
      </c>
      <c r="D589" s="150">
        <v>0.12343750000000001</v>
      </c>
      <c r="E589" s="151">
        <v>0.12140078125000001</v>
      </c>
      <c r="F589" s="173">
        <v>72.55</v>
      </c>
      <c r="G589" s="100"/>
      <c r="H589" s="104" t="s">
        <v>82</v>
      </c>
      <c r="I589" s="154" t="s">
        <v>16</v>
      </c>
      <c r="J589" s="154">
        <v>40</v>
      </c>
    </row>
    <row r="590" spans="1:10" s="93" customFormat="1" ht="12">
      <c r="A590" s="169" t="s">
        <v>478</v>
      </c>
      <c r="B590" s="172" t="s">
        <v>18</v>
      </c>
      <c r="C590" s="105" t="s">
        <v>111</v>
      </c>
      <c r="D590" s="150">
        <v>0.12284722222222222</v>
      </c>
      <c r="E590" s="151">
        <v>0.12284722222222222</v>
      </c>
      <c r="F590" s="173">
        <v>71.69</v>
      </c>
      <c r="G590" s="100"/>
      <c r="H590" s="104" t="s">
        <v>82</v>
      </c>
      <c r="I590" s="154" t="s">
        <v>16</v>
      </c>
      <c r="J590" s="154">
        <v>29</v>
      </c>
    </row>
    <row r="591" spans="1:10" s="93" customFormat="1" ht="12">
      <c r="A591" s="169" t="s">
        <v>478</v>
      </c>
      <c r="B591" s="172" t="s">
        <v>18</v>
      </c>
      <c r="C591" s="105" t="s">
        <v>106</v>
      </c>
      <c r="D591" s="150">
        <v>0.12519675925925924</v>
      </c>
      <c r="E591" s="151">
        <v>0.12519675925925924</v>
      </c>
      <c r="F591" s="173">
        <v>70.349999999999994</v>
      </c>
      <c r="G591" s="100"/>
      <c r="H591" s="104" t="s">
        <v>82</v>
      </c>
      <c r="I591" s="154" t="s">
        <v>16</v>
      </c>
      <c r="J591" s="154">
        <v>31</v>
      </c>
    </row>
    <row r="592" spans="1:10" s="93" customFormat="1" ht="12">
      <c r="A592" s="169" t="s">
        <v>478</v>
      </c>
      <c r="B592" s="172" t="s">
        <v>18</v>
      </c>
      <c r="C592" s="105" t="s">
        <v>113</v>
      </c>
      <c r="D592" s="150">
        <v>0.14623842592592592</v>
      </c>
      <c r="E592" s="151">
        <v>0.13455397569444444</v>
      </c>
      <c r="F592" s="173">
        <v>65.45</v>
      </c>
      <c r="G592" s="100"/>
      <c r="H592" s="104" t="s">
        <v>82</v>
      </c>
      <c r="I592" s="154" t="s">
        <v>16</v>
      </c>
      <c r="J592" s="154">
        <v>49</v>
      </c>
    </row>
    <row r="593" spans="1:10" s="93" customFormat="1" ht="12">
      <c r="A593" s="169" t="s">
        <v>478</v>
      </c>
      <c r="B593" s="172" t="s">
        <v>18</v>
      </c>
      <c r="C593" s="105" t="s">
        <v>218</v>
      </c>
      <c r="D593" s="150">
        <v>0.14333333333333334</v>
      </c>
      <c r="E593" s="151">
        <v>0.13494833333333334</v>
      </c>
      <c r="F593" s="173">
        <v>65.260000000000005</v>
      </c>
      <c r="G593" s="100"/>
      <c r="H593" s="104" t="s">
        <v>82</v>
      </c>
      <c r="I593" s="154" t="s">
        <v>16</v>
      </c>
      <c r="J593" s="154">
        <v>46</v>
      </c>
    </row>
    <row r="594" spans="1:10" s="93" customFormat="1" ht="12">
      <c r="A594" s="169" t="s">
        <v>478</v>
      </c>
      <c r="B594" s="172" t="s">
        <v>18</v>
      </c>
      <c r="C594" s="105" t="s">
        <v>495</v>
      </c>
      <c r="D594" s="150">
        <v>0.13704861111111111</v>
      </c>
      <c r="E594" s="151">
        <v>0.13704861111111111</v>
      </c>
      <c r="F594" s="173">
        <v>64.260000000000005</v>
      </c>
      <c r="G594" s="100"/>
      <c r="H594" s="104" t="s">
        <v>82</v>
      </c>
      <c r="I594" s="154" t="s">
        <v>16</v>
      </c>
      <c r="J594" s="154">
        <v>29</v>
      </c>
    </row>
    <row r="595" spans="1:10" s="93" customFormat="1" ht="12">
      <c r="A595" s="169" t="s">
        <v>478</v>
      </c>
      <c r="B595" s="172" t="s">
        <v>18</v>
      </c>
      <c r="C595" s="105" t="s">
        <v>496</v>
      </c>
      <c r="D595" s="150">
        <v>0.1370949074074074</v>
      </c>
      <c r="E595" s="151">
        <v>0.1370949074074074</v>
      </c>
      <c r="F595" s="173">
        <v>64.239999999999995</v>
      </c>
      <c r="G595" s="100"/>
      <c r="H595" s="104" t="s">
        <v>82</v>
      </c>
      <c r="I595" s="154" t="s">
        <v>16</v>
      </c>
      <c r="J595" s="154">
        <v>26</v>
      </c>
    </row>
    <row r="596" spans="1:10" s="93" customFormat="1" ht="12">
      <c r="A596" s="169" t="s">
        <v>478</v>
      </c>
      <c r="B596" s="172" t="s">
        <v>18</v>
      </c>
      <c r="C596" s="105" t="s">
        <v>112</v>
      </c>
      <c r="D596" s="150">
        <v>0.13784722222222223</v>
      </c>
      <c r="E596" s="151">
        <v>0.13784722222222223</v>
      </c>
      <c r="F596" s="173">
        <v>63.89</v>
      </c>
      <c r="G596" s="100"/>
      <c r="H596" s="104" t="s">
        <v>82</v>
      </c>
      <c r="I596" s="154" t="s">
        <v>16</v>
      </c>
      <c r="J596" s="154">
        <v>35</v>
      </c>
    </row>
    <row r="597" spans="1:10" s="93" customFormat="1" ht="12">
      <c r="A597" s="169" t="s">
        <v>478</v>
      </c>
      <c r="B597" s="172" t="s">
        <v>18</v>
      </c>
      <c r="C597" s="105" t="s">
        <v>497</v>
      </c>
      <c r="D597" s="150">
        <v>0.14133101851851851</v>
      </c>
      <c r="E597" s="151">
        <v>0.14133101851851851</v>
      </c>
      <c r="F597" s="173">
        <v>62.32</v>
      </c>
      <c r="G597" s="100"/>
      <c r="H597" s="104" t="s">
        <v>82</v>
      </c>
      <c r="I597" s="154" t="s">
        <v>16</v>
      </c>
      <c r="J597" s="154">
        <v>28</v>
      </c>
    </row>
    <row r="598" spans="1:10" s="93" customFormat="1" ht="12">
      <c r="A598" s="169" t="s">
        <v>478</v>
      </c>
      <c r="B598" s="172" t="s">
        <v>18</v>
      </c>
      <c r="C598" s="105" t="s">
        <v>498</v>
      </c>
      <c r="D598" s="150">
        <v>0.14141203703703703</v>
      </c>
      <c r="E598" s="151">
        <v>0.14141203703703703</v>
      </c>
      <c r="F598" s="173">
        <v>62.28</v>
      </c>
      <c r="G598" s="100"/>
      <c r="H598" s="104" t="s">
        <v>82</v>
      </c>
      <c r="I598" s="195" t="s">
        <v>16</v>
      </c>
      <c r="J598" s="195">
        <v>31</v>
      </c>
    </row>
    <row r="599" spans="1:10" s="93" customFormat="1" ht="12">
      <c r="A599" s="169" t="s">
        <v>478</v>
      </c>
      <c r="B599" s="172" t="s">
        <v>18</v>
      </c>
      <c r="C599" s="105" t="s">
        <v>499</v>
      </c>
      <c r="D599" s="150">
        <v>0.14409722222222224</v>
      </c>
      <c r="E599" s="151">
        <v>0.14409722222222224</v>
      </c>
      <c r="F599" s="173">
        <v>61.12</v>
      </c>
      <c r="G599" s="100"/>
      <c r="H599" s="104" t="s">
        <v>82</v>
      </c>
      <c r="I599" s="154" t="s">
        <v>16</v>
      </c>
      <c r="J599" s="154">
        <v>31</v>
      </c>
    </row>
    <row r="600" spans="1:10" s="93" customFormat="1" ht="12">
      <c r="A600" s="169" t="s">
        <v>478</v>
      </c>
      <c r="B600" s="172" t="s">
        <v>18</v>
      </c>
      <c r="C600" s="105" t="s">
        <v>422</v>
      </c>
      <c r="D600" s="150">
        <v>0.15900462962962963</v>
      </c>
      <c r="E600" s="151">
        <v>0.15900462962962963</v>
      </c>
      <c r="F600" s="173">
        <v>60.64</v>
      </c>
      <c r="G600" s="100"/>
      <c r="H600" s="104" t="s">
        <v>82</v>
      </c>
      <c r="I600" s="154" t="s">
        <v>15</v>
      </c>
      <c r="J600" s="154">
        <v>29</v>
      </c>
    </row>
    <row r="601" spans="1:10" s="93" customFormat="1" ht="12">
      <c r="A601" s="169" t="s">
        <v>478</v>
      </c>
      <c r="B601" s="172" t="s">
        <v>18</v>
      </c>
      <c r="C601" s="105" t="s">
        <v>500</v>
      </c>
      <c r="D601" s="150">
        <v>0.17971064814814816</v>
      </c>
      <c r="E601" s="151">
        <v>0.14623055439814817</v>
      </c>
      <c r="F601" s="173">
        <v>60.23</v>
      </c>
      <c r="G601" s="100"/>
      <c r="H601" s="104" t="s">
        <v>82</v>
      </c>
      <c r="I601" s="195" t="s">
        <v>16</v>
      </c>
      <c r="J601" s="195">
        <v>63</v>
      </c>
    </row>
    <row r="602" spans="1:10" s="93" customFormat="1" ht="12">
      <c r="A602" s="169" t="s">
        <v>478</v>
      </c>
      <c r="B602" s="172" t="s">
        <v>18</v>
      </c>
      <c r="C602" s="105" t="s">
        <v>227</v>
      </c>
      <c r="D602" s="150">
        <v>0.14733796296296295</v>
      </c>
      <c r="E602" s="151">
        <v>0.14733796296296295</v>
      </c>
      <c r="F602" s="173">
        <v>59.78</v>
      </c>
      <c r="G602" s="100"/>
      <c r="H602" s="104" t="s">
        <v>82</v>
      </c>
      <c r="I602" s="154" t="s">
        <v>16</v>
      </c>
      <c r="J602" s="154">
        <v>28</v>
      </c>
    </row>
    <row r="603" spans="1:10" s="93" customFormat="1" ht="12">
      <c r="A603" s="169" t="s">
        <v>478</v>
      </c>
      <c r="B603" s="172" t="s">
        <v>18</v>
      </c>
      <c r="C603" s="105" t="s">
        <v>104</v>
      </c>
      <c r="D603" s="150">
        <v>0.18177083333333333</v>
      </c>
      <c r="E603" s="151">
        <v>0.16268489583333334</v>
      </c>
      <c r="F603" s="173">
        <v>59.27</v>
      </c>
      <c r="G603" s="100"/>
      <c r="H603" s="104" t="s">
        <v>82</v>
      </c>
      <c r="I603" s="154" t="s">
        <v>15</v>
      </c>
      <c r="J603" s="154">
        <v>50</v>
      </c>
    </row>
    <row r="604" spans="1:10" s="93" customFormat="1" ht="12">
      <c r="A604" s="169" t="s">
        <v>478</v>
      </c>
      <c r="B604" s="172" t="s">
        <v>18</v>
      </c>
      <c r="C604" s="105" t="s">
        <v>120</v>
      </c>
      <c r="D604" s="150">
        <v>0.15943287037037038</v>
      </c>
      <c r="E604" s="151">
        <v>0.14897407407407409</v>
      </c>
      <c r="F604" s="173">
        <v>59.12</v>
      </c>
      <c r="G604" s="100"/>
      <c r="H604" s="104" t="s">
        <v>82</v>
      </c>
      <c r="I604" s="154" t="s">
        <v>16</v>
      </c>
      <c r="J604" s="154">
        <v>47</v>
      </c>
    </row>
    <row r="605" spans="1:10" s="93" customFormat="1" ht="12">
      <c r="A605" s="169" t="s">
        <v>478</v>
      </c>
      <c r="B605" s="172" t="s">
        <v>18</v>
      </c>
      <c r="C605" s="105" t="s">
        <v>501</v>
      </c>
      <c r="D605" s="150">
        <v>0.16250000000000001</v>
      </c>
      <c r="E605" s="151">
        <v>0.15754375000000001</v>
      </c>
      <c r="F605" s="173">
        <v>55.9</v>
      </c>
      <c r="G605" s="100"/>
      <c r="H605" s="104" t="s">
        <v>82</v>
      </c>
      <c r="I605" s="154" t="s">
        <v>16</v>
      </c>
      <c r="J605" s="154">
        <v>42</v>
      </c>
    </row>
    <row r="606" spans="1:10" s="93" customFormat="1" ht="12">
      <c r="A606" s="169" t="s">
        <v>478</v>
      </c>
      <c r="B606" s="172" t="s">
        <v>18</v>
      </c>
      <c r="C606" s="105" t="s">
        <v>338</v>
      </c>
      <c r="D606" s="150">
        <v>0.16739583333333333</v>
      </c>
      <c r="E606" s="151">
        <v>0.1587916875</v>
      </c>
      <c r="F606" s="173">
        <v>55.46</v>
      </c>
      <c r="G606" s="100"/>
      <c r="H606" s="104" t="s">
        <v>82</v>
      </c>
      <c r="I606" s="195" t="s">
        <v>16</v>
      </c>
      <c r="J606" s="195">
        <v>45</v>
      </c>
    </row>
    <row r="607" spans="1:10" s="93" customFormat="1" ht="12">
      <c r="A607" s="169" t="s">
        <v>478</v>
      </c>
      <c r="B607" s="172" t="s">
        <v>18</v>
      </c>
      <c r="C607" s="105" t="s">
        <v>231</v>
      </c>
      <c r="D607" s="150">
        <v>0.17408564814814817</v>
      </c>
      <c r="E607" s="151">
        <v>0.17408564814814817</v>
      </c>
      <c r="F607" s="173">
        <v>55.38</v>
      </c>
      <c r="G607" s="100"/>
      <c r="H607" s="104" t="s">
        <v>82</v>
      </c>
      <c r="I607" s="154" t="s">
        <v>15</v>
      </c>
      <c r="J607" s="154">
        <v>27</v>
      </c>
    </row>
    <row r="608" spans="1:10" s="93" customFormat="1" ht="12">
      <c r="A608" s="169" t="s">
        <v>478</v>
      </c>
      <c r="B608" s="172" t="s">
        <v>18</v>
      </c>
      <c r="C608" s="105" t="s">
        <v>116</v>
      </c>
      <c r="D608" s="150">
        <v>0.16159722222222223</v>
      </c>
      <c r="E608" s="151">
        <v>0.16159722222222223</v>
      </c>
      <c r="F608" s="173">
        <v>54.5</v>
      </c>
      <c r="G608" s="100"/>
      <c r="H608" s="104" t="s">
        <v>82</v>
      </c>
      <c r="I608" s="155" t="s">
        <v>16</v>
      </c>
      <c r="J608" s="155">
        <v>26</v>
      </c>
    </row>
    <row r="609" spans="1:10" s="93" customFormat="1" ht="12">
      <c r="A609" s="169" t="s">
        <v>478</v>
      </c>
      <c r="B609" s="172" t="s">
        <v>18</v>
      </c>
      <c r="C609" s="105" t="s">
        <v>343</v>
      </c>
      <c r="D609" s="150">
        <v>0.18564814814814815</v>
      </c>
      <c r="E609" s="151">
        <v>0.18525828703703703</v>
      </c>
      <c r="F609" s="173">
        <v>52.04</v>
      </c>
      <c r="G609" s="100"/>
      <c r="H609" s="104" t="s">
        <v>82</v>
      </c>
      <c r="I609" s="154" t="s">
        <v>15</v>
      </c>
      <c r="J609" s="154">
        <v>37</v>
      </c>
    </row>
    <row r="610" spans="1:10" s="93" customFormat="1" ht="12">
      <c r="A610" s="169" t="s">
        <v>478</v>
      </c>
      <c r="B610" s="172" t="s">
        <v>18</v>
      </c>
      <c r="C610" s="105" t="s">
        <v>452</v>
      </c>
      <c r="D610" s="150">
        <v>0.19868055555555555</v>
      </c>
      <c r="E610" s="151">
        <v>0.19868055555555555</v>
      </c>
      <c r="F610" s="173">
        <v>48.53</v>
      </c>
      <c r="G610" s="100"/>
      <c r="H610" s="104" t="s">
        <v>82</v>
      </c>
      <c r="I610" s="154" t="s">
        <v>15</v>
      </c>
      <c r="J610" s="154">
        <v>26</v>
      </c>
    </row>
    <row r="611" spans="1:10" s="93" customFormat="1" ht="12">
      <c r="A611" s="169" t="s">
        <v>478</v>
      </c>
      <c r="B611" s="172" t="s">
        <v>502</v>
      </c>
      <c r="C611" s="174" t="s">
        <v>503</v>
      </c>
      <c r="D611" s="150">
        <v>0.12763888888888889</v>
      </c>
      <c r="E611" s="151">
        <v>0.12017201388888889</v>
      </c>
      <c r="F611" s="173">
        <v>73.290000000000006</v>
      </c>
      <c r="G611" s="100">
        <v>250.2</v>
      </c>
      <c r="H611" s="104" t="s">
        <v>102</v>
      </c>
      <c r="I611" s="154" t="s">
        <v>16</v>
      </c>
      <c r="J611" s="154">
        <v>46</v>
      </c>
    </row>
    <row r="612" spans="1:10" s="93" customFormat="1" ht="12">
      <c r="A612" s="169" t="s">
        <v>478</v>
      </c>
      <c r="B612" s="172" t="s">
        <v>502</v>
      </c>
      <c r="C612" s="174" t="s">
        <v>504</v>
      </c>
      <c r="D612" s="150">
        <v>0.15995370370370371</v>
      </c>
      <c r="E612" s="151">
        <v>0.14957270833333333</v>
      </c>
      <c r="F612" s="173">
        <v>64.459999999999994</v>
      </c>
      <c r="G612" s="106"/>
      <c r="H612" s="104" t="s">
        <v>102</v>
      </c>
      <c r="I612" s="154" t="s">
        <v>15</v>
      </c>
      <c r="J612" s="154">
        <v>45</v>
      </c>
    </row>
    <row r="613" spans="1:10" s="93" customFormat="1" ht="12">
      <c r="A613" s="169" t="s">
        <v>478</v>
      </c>
      <c r="B613" s="172" t="s">
        <v>502</v>
      </c>
      <c r="C613" s="174" t="s">
        <v>505</v>
      </c>
      <c r="D613" s="150">
        <v>0.16611111111111113</v>
      </c>
      <c r="E613" s="151">
        <v>0.15639361111111114</v>
      </c>
      <c r="F613" s="173">
        <v>56.31</v>
      </c>
      <c r="G613" s="106"/>
      <c r="H613" s="104" t="s">
        <v>102</v>
      </c>
      <c r="I613" s="154" t="s">
        <v>16</v>
      </c>
      <c r="J613" s="154">
        <v>46</v>
      </c>
    </row>
    <row r="614" spans="1:10" s="93" customFormat="1" ht="12">
      <c r="A614" s="169" t="s">
        <v>478</v>
      </c>
      <c r="B614" s="172" t="s">
        <v>502</v>
      </c>
      <c r="C614" s="174" t="s">
        <v>506</v>
      </c>
      <c r="D614" s="150">
        <v>0.15686342592592592</v>
      </c>
      <c r="E614" s="151">
        <v>0.15686342592592592</v>
      </c>
      <c r="F614" s="173">
        <v>56.14</v>
      </c>
      <c r="G614" s="106"/>
      <c r="H614" s="104" t="s">
        <v>102</v>
      </c>
      <c r="I614" s="154" t="s">
        <v>16</v>
      </c>
      <c r="J614" s="154">
        <v>27</v>
      </c>
    </row>
    <row r="615" spans="1:10" s="93" customFormat="1" ht="12">
      <c r="A615" s="169" t="s">
        <v>478</v>
      </c>
      <c r="B615" s="172" t="s">
        <v>19</v>
      </c>
      <c r="C615" s="105" t="s">
        <v>150</v>
      </c>
      <c r="D615" s="150">
        <v>0.12151620370370371</v>
      </c>
      <c r="E615" s="151">
        <v>0.11612088425925926</v>
      </c>
      <c r="F615" s="173">
        <v>75.849999999999994</v>
      </c>
      <c r="G615" s="100">
        <v>201.81</v>
      </c>
      <c r="H615" s="104" t="s">
        <v>82</v>
      </c>
      <c r="I615" s="155" t="s">
        <v>16</v>
      </c>
      <c r="J615" s="155">
        <v>44</v>
      </c>
    </row>
    <row r="616" spans="1:10" s="93" customFormat="1" ht="12">
      <c r="A616" s="169" t="s">
        <v>478</v>
      </c>
      <c r="B616" s="172" t="s">
        <v>19</v>
      </c>
      <c r="C616" s="105" t="s">
        <v>149</v>
      </c>
      <c r="D616" s="150">
        <v>0.14224537037037036</v>
      </c>
      <c r="E616" s="151">
        <v>0.12464961805555554</v>
      </c>
      <c r="F616" s="173">
        <v>70.66</v>
      </c>
      <c r="G616" s="106"/>
      <c r="H616" s="104" t="s">
        <v>82</v>
      </c>
      <c r="I616" s="154" t="s">
        <v>16</v>
      </c>
      <c r="J616" s="154">
        <v>55</v>
      </c>
    </row>
    <row r="617" spans="1:10" s="93" customFormat="1" ht="12">
      <c r="A617" s="169" t="s">
        <v>478</v>
      </c>
      <c r="B617" s="172" t="s">
        <v>19</v>
      </c>
      <c r="C617" s="105" t="s">
        <v>507</v>
      </c>
      <c r="D617" s="150">
        <v>0.16666666666666666</v>
      </c>
      <c r="E617" s="151">
        <v>0.15926666666666667</v>
      </c>
      <c r="F617" s="173">
        <v>55.3</v>
      </c>
      <c r="G617" s="106"/>
      <c r="H617" s="104" t="s">
        <v>82</v>
      </c>
      <c r="I617" s="154" t="s">
        <v>16</v>
      </c>
      <c r="J617" s="154">
        <v>44</v>
      </c>
    </row>
    <row r="618" spans="1:10" s="93" customFormat="1" ht="12">
      <c r="A618" s="169" t="s">
        <v>478</v>
      </c>
      <c r="B618" s="172" t="s">
        <v>21</v>
      </c>
      <c r="C618" s="105" t="s">
        <v>158</v>
      </c>
      <c r="D618" s="150">
        <v>0.14641203703703703</v>
      </c>
      <c r="E618" s="151">
        <v>0.1315162037037037</v>
      </c>
      <c r="F618" s="173">
        <v>66.959999999999994</v>
      </c>
      <c r="G618" s="112">
        <f>F618+F619</f>
        <v>124.19</v>
      </c>
      <c r="H618" s="104" t="s">
        <v>82</v>
      </c>
      <c r="I618" s="154" t="s">
        <v>16</v>
      </c>
      <c r="J618" s="154">
        <v>52</v>
      </c>
    </row>
    <row r="619" spans="1:10" s="93" customFormat="1" ht="12">
      <c r="A619" s="169" t="s">
        <v>478</v>
      </c>
      <c r="B619" s="172" t="s">
        <v>21</v>
      </c>
      <c r="C619" s="105" t="s">
        <v>346</v>
      </c>
      <c r="D619" s="150">
        <v>0.18657407407407409</v>
      </c>
      <c r="E619" s="151">
        <v>0.16847222222222222</v>
      </c>
      <c r="F619" s="173">
        <v>57.23</v>
      </c>
      <c r="G619" s="106"/>
      <c r="H619" s="104" t="s">
        <v>82</v>
      </c>
      <c r="I619" s="154" t="s">
        <v>15</v>
      </c>
      <c r="J619" s="154">
        <v>49</v>
      </c>
    </row>
    <row r="620" spans="1:10" s="93" customFormat="1" ht="12">
      <c r="B620" s="159"/>
      <c r="I620" s="101"/>
      <c r="J620" s="101"/>
    </row>
    <row r="621" spans="1:10" s="93" customFormat="1" ht="12">
      <c r="B621" s="159"/>
      <c r="I621" s="101"/>
      <c r="J621" s="101"/>
    </row>
    <row r="622" spans="1:10" s="93" customFormat="1" ht="12">
      <c r="A622" s="169" t="s">
        <v>508</v>
      </c>
      <c r="B622" s="149" t="s">
        <v>17</v>
      </c>
      <c r="C622" s="174" t="s">
        <v>363</v>
      </c>
      <c r="D622" s="150">
        <v>0.10792824074074074</v>
      </c>
      <c r="E622" s="151">
        <v>0.10792824074074074</v>
      </c>
      <c r="F622" s="173">
        <v>81.599999999999994</v>
      </c>
      <c r="G622" s="158">
        <v>323.60000000000002</v>
      </c>
      <c r="H622" s="104" t="s">
        <v>82</v>
      </c>
      <c r="I622" s="154" t="s">
        <v>16</v>
      </c>
      <c r="J622" s="154">
        <v>28</v>
      </c>
    </row>
    <row r="623" spans="1:10" s="93" customFormat="1" ht="12">
      <c r="A623" s="169" t="s">
        <v>509</v>
      </c>
      <c r="B623" s="149" t="s">
        <v>17</v>
      </c>
      <c r="C623" s="174" t="s">
        <v>360</v>
      </c>
      <c r="D623" s="150">
        <v>0.1140162037037037</v>
      </c>
      <c r="E623" s="151">
        <v>0.10815577083333333</v>
      </c>
      <c r="F623" s="173">
        <v>81.430000000000007</v>
      </c>
      <c r="G623" s="153"/>
      <c r="H623" s="104" t="s">
        <v>82</v>
      </c>
      <c r="I623" s="154" t="s">
        <v>16</v>
      </c>
      <c r="J623" s="154">
        <v>45</v>
      </c>
    </row>
    <row r="624" spans="1:10" s="93" customFormat="1" ht="12">
      <c r="A624" s="169" t="s">
        <v>509</v>
      </c>
      <c r="B624" s="149" t="s">
        <v>17</v>
      </c>
      <c r="C624" s="174" t="s">
        <v>510</v>
      </c>
      <c r="D624" s="150">
        <v>0.10929398148148149</v>
      </c>
      <c r="E624" s="151">
        <v>0.10899888773148149</v>
      </c>
      <c r="F624" s="173">
        <v>80.8</v>
      </c>
      <c r="G624" s="149"/>
      <c r="H624" s="104" t="s">
        <v>82</v>
      </c>
      <c r="I624" s="154" t="s">
        <v>16</v>
      </c>
      <c r="J624" s="154">
        <v>38</v>
      </c>
    </row>
    <row r="625" spans="1:10" s="93" customFormat="1" ht="12">
      <c r="A625" s="169" t="s">
        <v>509</v>
      </c>
      <c r="B625" s="149" t="s">
        <v>17</v>
      </c>
      <c r="C625" s="174" t="s">
        <v>273</v>
      </c>
      <c r="D625" s="150">
        <v>0.11040509259259258</v>
      </c>
      <c r="E625" s="151">
        <v>0.11040509259259258</v>
      </c>
      <c r="F625" s="173">
        <v>79.77</v>
      </c>
      <c r="G625" s="149"/>
      <c r="H625" s="104" t="s">
        <v>82</v>
      </c>
      <c r="I625" s="154" t="s">
        <v>16</v>
      </c>
      <c r="J625" s="154">
        <v>31</v>
      </c>
    </row>
    <row r="626" spans="1:10" s="93" customFormat="1" ht="12">
      <c r="A626" s="169" t="s">
        <v>509</v>
      </c>
      <c r="B626" s="149" t="s">
        <v>17</v>
      </c>
      <c r="C626" s="174" t="s">
        <v>271</v>
      </c>
      <c r="D626" s="150">
        <v>0.11549768518518518</v>
      </c>
      <c r="E626" s="151">
        <v>0.11549768518518518</v>
      </c>
      <c r="F626" s="173">
        <v>76.260000000000005</v>
      </c>
      <c r="G626" s="149"/>
      <c r="H626" s="104" t="s">
        <v>82</v>
      </c>
      <c r="I626" s="154" t="s">
        <v>16</v>
      </c>
      <c r="J626" s="154">
        <v>37</v>
      </c>
    </row>
    <row r="627" spans="1:10" s="93" customFormat="1" ht="12">
      <c r="A627" s="169" t="s">
        <v>509</v>
      </c>
      <c r="B627" s="149" t="s">
        <v>17</v>
      </c>
      <c r="C627" s="174" t="s">
        <v>93</v>
      </c>
      <c r="D627" s="150">
        <v>0.11579861111111112</v>
      </c>
      <c r="E627" s="151">
        <v>0.11579861111111112</v>
      </c>
      <c r="F627" s="173">
        <v>76.06</v>
      </c>
      <c r="G627" s="149"/>
      <c r="H627" s="104" t="s">
        <v>82</v>
      </c>
      <c r="I627" s="154" t="s">
        <v>16</v>
      </c>
      <c r="J627" s="154">
        <v>34</v>
      </c>
    </row>
    <row r="628" spans="1:10" s="93" customFormat="1" ht="12">
      <c r="A628" s="169" t="s">
        <v>509</v>
      </c>
      <c r="B628" s="149" t="s">
        <v>17</v>
      </c>
      <c r="C628" s="174" t="s">
        <v>485</v>
      </c>
      <c r="D628" s="150">
        <v>0.11706018518518518</v>
      </c>
      <c r="E628" s="151">
        <v>0.11706018518518518</v>
      </c>
      <c r="F628" s="173">
        <v>75.239999999999995</v>
      </c>
      <c r="G628" s="149"/>
      <c r="H628" s="104" t="s">
        <v>82</v>
      </c>
      <c r="I628" s="154" t="s">
        <v>16</v>
      </c>
      <c r="J628" s="154">
        <v>37</v>
      </c>
    </row>
    <row r="629" spans="1:10" s="93" customFormat="1" ht="12">
      <c r="A629" s="169" t="s">
        <v>509</v>
      </c>
      <c r="B629" s="149" t="s">
        <v>17</v>
      </c>
      <c r="C629" s="174" t="s">
        <v>511</v>
      </c>
      <c r="D629" s="150">
        <v>0.12050925925925926</v>
      </c>
      <c r="E629" s="151">
        <v>0.12050925925925926</v>
      </c>
      <c r="F629" s="173">
        <v>73.08</v>
      </c>
      <c r="G629" s="149"/>
      <c r="H629" s="104" t="s">
        <v>82</v>
      </c>
      <c r="I629" s="154" t="s">
        <v>16</v>
      </c>
      <c r="J629" s="154">
        <v>28</v>
      </c>
    </row>
    <row r="630" spans="1:10" s="93" customFormat="1" ht="12">
      <c r="A630" s="169" t="s">
        <v>509</v>
      </c>
      <c r="B630" s="149" t="s">
        <v>17</v>
      </c>
      <c r="C630" s="174" t="s">
        <v>90</v>
      </c>
      <c r="D630" s="150">
        <v>0.12071759259259258</v>
      </c>
      <c r="E630" s="151">
        <v>0.12071759259259258</v>
      </c>
      <c r="F630" s="173">
        <v>72.959999999999994</v>
      </c>
      <c r="G630" s="149"/>
      <c r="H630" s="104" t="s">
        <v>82</v>
      </c>
      <c r="I630" s="154" t="s">
        <v>16</v>
      </c>
      <c r="J630" s="154">
        <v>37</v>
      </c>
    </row>
    <row r="631" spans="1:10" s="93" customFormat="1" ht="12">
      <c r="A631" s="169" t="s">
        <v>509</v>
      </c>
      <c r="B631" s="157" t="s">
        <v>17</v>
      </c>
      <c r="C631" s="174" t="s">
        <v>81</v>
      </c>
      <c r="D631" s="150">
        <v>0.12596064814814814</v>
      </c>
      <c r="E631" s="151">
        <v>0.12211884837962962</v>
      </c>
      <c r="F631" s="173">
        <v>72.12</v>
      </c>
      <c r="G631" s="149"/>
      <c r="H631" s="104" t="s">
        <v>82</v>
      </c>
      <c r="I631" s="155" t="s">
        <v>16</v>
      </c>
      <c r="J631" s="155">
        <v>42</v>
      </c>
    </row>
    <row r="632" spans="1:10" s="93" customFormat="1" ht="12">
      <c r="A632" s="169" t="s">
        <v>509</v>
      </c>
      <c r="B632" s="157" t="s">
        <v>17</v>
      </c>
      <c r="C632" s="174" t="s">
        <v>512</v>
      </c>
      <c r="D632" s="150">
        <v>0.13984953703703704</v>
      </c>
      <c r="E632" s="151">
        <v>0.12357105092592593</v>
      </c>
      <c r="F632" s="173">
        <v>71.27</v>
      </c>
      <c r="G632" s="149"/>
      <c r="H632" s="104" t="s">
        <v>82</v>
      </c>
      <c r="I632" s="155" t="s">
        <v>16</v>
      </c>
      <c r="J632" s="155">
        <v>54</v>
      </c>
    </row>
    <row r="633" spans="1:10" s="93" customFormat="1" ht="12">
      <c r="A633" s="169" t="s">
        <v>509</v>
      </c>
      <c r="B633" s="149" t="s">
        <v>17</v>
      </c>
      <c r="C633" s="174" t="s">
        <v>383</v>
      </c>
      <c r="D633" s="150">
        <v>0.13340277777777779</v>
      </c>
      <c r="E633" s="151">
        <v>0.1255987152777778</v>
      </c>
      <c r="F633" s="173">
        <v>70.12</v>
      </c>
      <c r="G633" s="149"/>
      <c r="H633" s="104" t="s">
        <v>82</v>
      </c>
      <c r="I633" s="154" t="s">
        <v>16</v>
      </c>
      <c r="J633" s="154">
        <v>46</v>
      </c>
    </row>
    <row r="634" spans="1:10" s="93" customFormat="1" ht="12">
      <c r="A634" s="169" t="s">
        <v>509</v>
      </c>
      <c r="B634" s="156" t="s">
        <v>17</v>
      </c>
      <c r="C634" s="174" t="s">
        <v>513</v>
      </c>
      <c r="D634" s="150">
        <v>0.13071759259259261</v>
      </c>
      <c r="E634" s="151">
        <v>0.12673070601851855</v>
      </c>
      <c r="F634" s="173">
        <v>69.5</v>
      </c>
      <c r="G634" s="149"/>
      <c r="H634" s="104" t="s">
        <v>82</v>
      </c>
      <c r="I634" s="195" t="s">
        <v>16</v>
      </c>
      <c r="J634" s="195">
        <v>42</v>
      </c>
    </row>
    <row r="635" spans="1:10" s="93" customFormat="1" ht="12">
      <c r="A635" s="169" t="s">
        <v>509</v>
      </c>
      <c r="B635" s="149" t="s">
        <v>17</v>
      </c>
      <c r="C635" s="174" t="s">
        <v>182</v>
      </c>
      <c r="D635" s="150">
        <v>0.13337962962962963</v>
      </c>
      <c r="E635" s="151">
        <v>0.12745757407407407</v>
      </c>
      <c r="F635" s="173">
        <v>69.099999999999994</v>
      </c>
      <c r="G635" s="149"/>
      <c r="H635" s="104" t="s">
        <v>82</v>
      </c>
      <c r="I635" s="154" t="s">
        <v>16</v>
      </c>
      <c r="J635" s="154">
        <v>44</v>
      </c>
    </row>
    <row r="636" spans="1:10" s="93" customFormat="1" ht="12">
      <c r="A636" s="169" t="s">
        <v>509</v>
      </c>
      <c r="B636" s="149" t="s">
        <v>17</v>
      </c>
      <c r="C636" s="174" t="s">
        <v>514</v>
      </c>
      <c r="D636" s="150">
        <v>0.13009259259259259</v>
      </c>
      <c r="E636" s="151">
        <v>0.12884370370370371</v>
      </c>
      <c r="F636" s="173">
        <v>68.36</v>
      </c>
      <c r="G636" s="149"/>
      <c r="H636" s="104" t="s">
        <v>82</v>
      </c>
      <c r="I636" s="154" t="s">
        <v>16</v>
      </c>
      <c r="J636" s="154">
        <v>39</v>
      </c>
    </row>
    <row r="637" spans="1:10" s="93" customFormat="1" ht="12">
      <c r="A637" s="169" t="s">
        <v>509</v>
      </c>
      <c r="B637" s="149" t="s">
        <v>17</v>
      </c>
      <c r="C637" s="174" t="s">
        <v>515</v>
      </c>
      <c r="D637" s="150">
        <v>0.13027777777777777</v>
      </c>
      <c r="E637" s="151">
        <v>0.13027777777777777</v>
      </c>
      <c r="F637" s="173">
        <v>67.599999999999994</v>
      </c>
      <c r="G637" s="158"/>
      <c r="H637" s="104" t="s">
        <v>82</v>
      </c>
      <c r="I637" s="154" t="s">
        <v>16</v>
      </c>
      <c r="J637" s="154">
        <v>35</v>
      </c>
    </row>
    <row r="638" spans="1:10" s="93" customFormat="1" ht="12">
      <c r="A638" s="169" t="s">
        <v>509</v>
      </c>
      <c r="B638" s="149" t="s">
        <v>17</v>
      </c>
      <c r="C638" s="174" t="s">
        <v>516</v>
      </c>
      <c r="D638" s="150">
        <v>0.14509259259259258</v>
      </c>
      <c r="E638" s="151">
        <v>0.14509259259259258</v>
      </c>
      <c r="F638" s="173">
        <v>66.45</v>
      </c>
      <c r="G638" s="159"/>
      <c r="H638" s="104" t="s">
        <v>82</v>
      </c>
      <c r="I638" s="154" t="s">
        <v>15</v>
      </c>
      <c r="J638" s="154">
        <v>33</v>
      </c>
    </row>
    <row r="639" spans="1:10" s="93" customFormat="1" ht="12">
      <c r="A639" s="169" t="s">
        <v>509</v>
      </c>
      <c r="B639" s="149" t="s">
        <v>17</v>
      </c>
      <c r="C639" s="174" t="s">
        <v>390</v>
      </c>
      <c r="D639" s="150">
        <v>0.14671296296296296</v>
      </c>
      <c r="E639" s="151">
        <v>0.13287793055555555</v>
      </c>
      <c r="F639" s="173">
        <v>66.28</v>
      </c>
      <c r="G639" s="159"/>
      <c r="H639" s="104" t="s">
        <v>82</v>
      </c>
      <c r="I639" s="154" t="s">
        <v>16</v>
      </c>
      <c r="J639" s="154">
        <v>51</v>
      </c>
    </row>
    <row r="640" spans="1:10" s="93" customFormat="1" ht="12">
      <c r="A640" s="169" t="s">
        <v>509</v>
      </c>
      <c r="B640" s="149" t="s">
        <v>17</v>
      </c>
      <c r="C640" s="174" t="s">
        <v>517</v>
      </c>
      <c r="D640" s="150">
        <v>0.14137731481481483</v>
      </c>
      <c r="E640" s="151">
        <v>0.13608980324074077</v>
      </c>
      <c r="F640" s="173">
        <v>64.72</v>
      </c>
      <c r="G640" s="159"/>
      <c r="H640" s="104" t="s">
        <v>82</v>
      </c>
      <c r="I640" s="154" t="s">
        <v>16</v>
      </c>
      <c r="J640" s="154">
        <v>43</v>
      </c>
    </row>
    <row r="641" spans="1:10" s="93" customFormat="1" ht="12">
      <c r="A641" s="169" t="s">
        <v>509</v>
      </c>
      <c r="B641" s="149" t="s">
        <v>17</v>
      </c>
      <c r="C641" s="174" t="s">
        <v>88</v>
      </c>
      <c r="D641" s="150">
        <v>0.14026620370370371</v>
      </c>
      <c r="E641" s="151">
        <v>0.13696994791666667</v>
      </c>
      <c r="F641" s="173">
        <v>64.3</v>
      </c>
      <c r="G641" s="159"/>
      <c r="H641" s="104" t="s">
        <v>82</v>
      </c>
      <c r="I641" s="154" t="s">
        <v>16</v>
      </c>
      <c r="J641" s="154">
        <v>41</v>
      </c>
    </row>
    <row r="642" spans="1:10" s="93" customFormat="1" ht="12">
      <c r="A642" s="169" t="s">
        <v>509</v>
      </c>
      <c r="B642" s="156" t="s">
        <v>17</v>
      </c>
      <c r="C642" s="174" t="s">
        <v>84</v>
      </c>
      <c r="D642" s="150">
        <v>0.14550925925925925</v>
      </c>
      <c r="E642" s="151">
        <v>0.13699696759259258</v>
      </c>
      <c r="F642" s="173">
        <v>64.290000000000006</v>
      </c>
      <c r="G642" s="159"/>
      <c r="H642" s="104" t="s">
        <v>82</v>
      </c>
      <c r="I642" s="195" t="s">
        <v>16</v>
      </c>
      <c r="J642" s="195">
        <v>46</v>
      </c>
    </row>
    <row r="643" spans="1:10" s="93" customFormat="1" ht="12">
      <c r="A643" s="169" t="s">
        <v>509</v>
      </c>
      <c r="B643" s="149" t="s">
        <v>17</v>
      </c>
      <c r="C643" s="174" t="s">
        <v>518</v>
      </c>
      <c r="D643" s="150">
        <v>0.13728009259259258</v>
      </c>
      <c r="E643" s="151">
        <v>0.13728009259259258</v>
      </c>
      <c r="F643" s="173">
        <v>64.150000000000006</v>
      </c>
      <c r="G643" s="159"/>
      <c r="H643" s="104" t="s">
        <v>82</v>
      </c>
      <c r="I643" s="154" t="s">
        <v>16</v>
      </c>
      <c r="J643" s="154">
        <v>31</v>
      </c>
    </row>
    <row r="644" spans="1:10" s="93" customFormat="1" ht="12">
      <c r="A644" s="169" t="s">
        <v>509</v>
      </c>
      <c r="B644" s="157" t="s">
        <v>17</v>
      </c>
      <c r="C644" s="174" t="s">
        <v>487</v>
      </c>
      <c r="D644" s="150">
        <v>0.15137731481481481</v>
      </c>
      <c r="E644" s="151">
        <v>0.15137731481481481</v>
      </c>
      <c r="F644" s="173">
        <v>63.69</v>
      </c>
      <c r="G644" s="158"/>
      <c r="H644" s="104" t="s">
        <v>82</v>
      </c>
      <c r="I644" s="155" t="s">
        <v>15</v>
      </c>
      <c r="J644" s="155">
        <v>31</v>
      </c>
    </row>
    <row r="645" spans="1:10" s="93" customFormat="1" ht="12">
      <c r="A645" s="169" t="s">
        <v>509</v>
      </c>
      <c r="B645" s="156" t="s">
        <v>17</v>
      </c>
      <c r="C645" s="174" t="s">
        <v>519</v>
      </c>
      <c r="D645" s="150">
        <v>0.14469907407407409</v>
      </c>
      <c r="E645" s="151">
        <v>0.14028575231481483</v>
      </c>
      <c r="F645" s="173">
        <v>62.78</v>
      </c>
      <c r="G645" s="159"/>
      <c r="H645" s="104" t="s">
        <v>82</v>
      </c>
      <c r="I645" s="195" t="s">
        <v>16</v>
      </c>
      <c r="J645" s="195">
        <v>42</v>
      </c>
    </row>
    <row r="646" spans="1:10" s="93" customFormat="1" ht="12">
      <c r="A646" s="169" t="s">
        <v>509</v>
      </c>
      <c r="B646" s="149" t="s">
        <v>17</v>
      </c>
      <c r="C646" s="174" t="s">
        <v>489</v>
      </c>
      <c r="D646" s="150">
        <v>0.14548611111111112</v>
      </c>
      <c r="E646" s="151">
        <v>0.14308559027777779</v>
      </c>
      <c r="F646" s="173">
        <v>61.55</v>
      </c>
      <c r="G646" s="159"/>
      <c r="H646" s="104" t="s">
        <v>82</v>
      </c>
      <c r="I646" s="154" t="s">
        <v>16</v>
      </c>
      <c r="J646" s="154">
        <v>40</v>
      </c>
    </row>
    <row r="647" spans="1:10" s="93" customFormat="1" ht="12">
      <c r="A647" s="169" t="s">
        <v>509</v>
      </c>
      <c r="B647" s="149" t="s">
        <v>17</v>
      </c>
      <c r="C647" s="174" t="s">
        <v>520</v>
      </c>
      <c r="D647" s="150">
        <v>0.14320601851851852</v>
      </c>
      <c r="E647" s="151">
        <v>0.14320601851851852</v>
      </c>
      <c r="F647" s="173">
        <v>61.5</v>
      </c>
      <c r="G647" s="159"/>
      <c r="H647" s="104" t="s">
        <v>82</v>
      </c>
      <c r="I647" s="154" t="s">
        <v>16</v>
      </c>
      <c r="J647" s="154">
        <v>28</v>
      </c>
    </row>
    <row r="648" spans="1:10" s="93" customFormat="1" ht="12">
      <c r="A648" s="169" t="s">
        <v>509</v>
      </c>
      <c r="B648" s="156" t="s">
        <v>17</v>
      </c>
      <c r="C648" s="174" t="s">
        <v>521</v>
      </c>
      <c r="D648" s="150">
        <v>0.15013888888888891</v>
      </c>
      <c r="E648" s="151">
        <v>0.14766159722222225</v>
      </c>
      <c r="F648" s="173">
        <v>59.64</v>
      </c>
      <c r="G648" s="159"/>
      <c r="H648" s="104" t="s">
        <v>82</v>
      </c>
      <c r="I648" s="195" t="s">
        <v>16</v>
      </c>
      <c r="J648" s="195">
        <v>40</v>
      </c>
    </row>
    <row r="649" spans="1:10" s="93" customFormat="1" ht="12">
      <c r="A649" s="169" t="s">
        <v>509</v>
      </c>
      <c r="B649" s="156" t="s">
        <v>17</v>
      </c>
      <c r="C649" s="174" t="s">
        <v>522</v>
      </c>
      <c r="D649" s="150">
        <v>0.1557523148148148</v>
      </c>
      <c r="E649" s="151">
        <v>0.15318240162037036</v>
      </c>
      <c r="F649" s="173">
        <v>57.49</v>
      </c>
      <c r="G649" s="159"/>
      <c r="H649" s="104" t="s">
        <v>82</v>
      </c>
      <c r="I649" s="195" t="s">
        <v>16</v>
      </c>
      <c r="J649" s="195">
        <v>40</v>
      </c>
    </row>
    <row r="650" spans="1:10" s="93" customFormat="1" ht="12">
      <c r="A650" s="169" t="s">
        <v>509</v>
      </c>
      <c r="B650" s="149" t="s">
        <v>17</v>
      </c>
      <c r="C650" s="174" t="s">
        <v>392</v>
      </c>
      <c r="D650" s="150">
        <v>0.17856481481481482</v>
      </c>
      <c r="E650" s="151">
        <v>0.17856481481481482</v>
      </c>
      <c r="F650" s="173">
        <v>49.32</v>
      </c>
      <c r="G650" s="159"/>
      <c r="H650" s="104" t="s">
        <v>82</v>
      </c>
      <c r="I650" s="154" t="s">
        <v>16</v>
      </c>
      <c r="J650" s="154">
        <v>37</v>
      </c>
    </row>
    <row r="651" spans="1:10" s="93" customFormat="1" ht="12">
      <c r="A651" s="169" t="s">
        <v>509</v>
      </c>
      <c r="B651" s="156" t="s">
        <v>17</v>
      </c>
      <c r="C651" s="174" t="s">
        <v>387</v>
      </c>
      <c r="D651" s="150">
        <v>0.19502314814814814</v>
      </c>
      <c r="E651" s="151">
        <v>0.17944079861111112</v>
      </c>
      <c r="F651" s="173">
        <v>49.08</v>
      </c>
      <c r="G651" s="159"/>
      <c r="H651" s="104" t="s">
        <v>82</v>
      </c>
      <c r="I651" s="195" t="s">
        <v>16</v>
      </c>
      <c r="J651" s="195">
        <v>49</v>
      </c>
    </row>
    <row r="652" spans="1:10" s="93" customFormat="1" ht="12">
      <c r="A652" s="169" t="s">
        <v>509</v>
      </c>
      <c r="B652" s="149" t="s">
        <v>13</v>
      </c>
      <c r="C652" s="174" t="s">
        <v>165</v>
      </c>
      <c r="D652" s="150">
        <v>0.11626157407407407</v>
      </c>
      <c r="E652" s="151">
        <v>0.10529810763888889</v>
      </c>
      <c r="F652" s="173">
        <v>83.64</v>
      </c>
      <c r="G652" s="158">
        <v>318.95999999999998</v>
      </c>
      <c r="H652" s="104" t="s">
        <v>82</v>
      </c>
      <c r="I652" s="154" t="s">
        <v>16</v>
      </c>
      <c r="J652" s="154">
        <v>51</v>
      </c>
    </row>
    <row r="653" spans="1:10" s="93" customFormat="1" ht="12">
      <c r="A653" s="169" t="s">
        <v>509</v>
      </c>
      <c r="B653" s="149" t="s">
        <v>13</v>
      </c>
      <c r="C653" s="174" t="s">
        <v>299</v>
      </c>
      <c r="D653" s="150">
        <v>0.11045138888888889</v>
      </c>
      <c r="E653" s="151">
        <v>0.11045138888888889</v>
      </c>
      <c r="F653" s="173">
        <v>79.739999999999995</v>
      </c>
      <c r="G653" s="158"/>
      <c r="H653" s="104" t="s">
        <v>82</v>
      </c>
      <c r="I653" s="154" t="s">
        <v>16</v>
      </c>
      <c r="J653" s="154">
        <v>30</v>
      </c>
    </row>
    <row r="654" spans="1:10" s="93" customFormat="1" ht="12">
      <c r="A654" s="169" t="s">
        <v>509</v>
      </c>
      <c r="B654" s="149" t="s">
        <v>13</v>
      </c>
      <c r="C654" s="174" t="s">
        <v>523</v>
      </c>
      <c r="D654" s="150">
        <v>0.13472222222222222</v>
      </c>
      <c r="E654" s="151">
        <v>0.12273194444444445</v>
      </c>
      <c r="F654" s="173">
        <v>78.56</v>
      </c>
      <c r="G654" s="159"/>
      <c r="H654" s="104" t="s">
        <v>82</v>
      </c>
      <c r="I654" s="154" t="s">
        <v>15</v>
      </c>
      <c r="J654" s="154">
        <v>48</v>
      </c>
    </row>
    <row r="655" spans="1:10" s="93" customFormat="1" ht="12">
      <c r="A655" s="169" t="s">
        <v>509</v>
      </c>
      <c r="B655" s="156" t="s">
        <v>13</v>
      </c>
      <c r="C655" s="174" t="s">
        <v>397</v>
      </c>
      <c r="D655" s="150">
        <v>0.12237268518518518</v>
      </c>
      <c r="E655" s="151">
        <v>0.11434503703703704</v>
      </c>
      <c r="F655" s="173">
        <v>77.02</v>
      </c>
      <c r="G655" s="159"/>
      <c r="H655" s="104" t="s">
        <v>82</v>
      </c>
      <c r="I655" s="195" t="s">
        <v>16</v>
      </c>
      <c r="J655" s="195">
        <v>47</v>
      </c>
    </row>
    <row r="656" spans="1:10" s="93" customFormat="1" ht="12">
      <c r="A656" s="169" t="s">
        <v>509</v>
      </c>
      <c r="B656" s="149" t="s">
        <v>13</v>
      </c>
      <c r="C656" s="174" t="s">
        <v>524</v>
      </c>
      <c r="D656" s="150">
        <v>0.11474537037037037</v>
      </c>
      <c r="E656" s="151">
        <v>0.11474537037037037</v>
      </c>
      <c r="F656" s="173">
        <v>76.760000000000005</v>
      </c>
      <c r="G656" s="159"/>
      <c r="H656" s="104" t="s">
        <v>82</v>
      </c>
      <c r="I656" s="154" t="s">
        <v>16</v>
      </c>
      <c r="J656" s="154">
        <v>25</v>
      </c>
    </row>
    <row r="657" spans="1:10" s="93" customFormat="1" ht="12">
      <c r="A657" s="169" t="s">
        <v>509</v>
      </c>
      <c r="B657" s="149" t="s">
        <v>13</v>
      </c>
      <c r="C657" s="174" t="s">
        <v>525</v>
      </c>
      <c r="D657" s="150">
        <v>0.12232638888888887</v>
      </c>
      <c r="E657" s="151">
        <v>0.11517029513888888</v>
      </c>
      <c r="F657" s="173">
        <v>76.47</v>
      </c>
      <c r="G657" s="159"/>
      <c r="H657" s="104" t="s">
        <v>82</v>
      </c>
      <c r="I657" s="154" t="s">
        <v>16</v>
      </c>
      <c r="J657" s="154">
        <v>46</v>
      </c>
    </row>
    <row r="658" spans="1:10" s="93" customFormat="1" ht="12">
      <c r="A658" s="169" t="s">
        <v>509</v>
      </c>
      <c r="B658" s="149" t="s">
        <v>13</v>
      </c>
      <c r="C658" s="174" t="s">
        <v>526</v>
      </c>
      <c r="D658" s="150">
        <v>0.1275</v>
      </c>
      <c r="E658" s="151">
        <v>0.12723224999999999</v>
      </c>
      <c r="F658" s="173">
        <v>75.78</v>
      </c>
      <c r="G658" s="159"/>
      <c r="H658" s="104" t="s">
        <v>82</v>
      </c>
      <c r="I658" s="154" t="s">
        <v>15</v>
      </c>
      <c r="J658" s="154">
        <v>37</v>
      </c>
    </row>
    <row r="659" spans="1:10" s="93" customFormat="1" ht="12">
      <c r="A659" s="169" t="s">
        <v>509</v>
      </c>
      <c r="B659" s="149" t="s">
        <v>13</v>
      </c>
      <c r="C659" s="174" t="s">
        <v>301</v>
      </c>
      <c r="D659" s="150">
        <v>0.14956018518518518</v>
      </c>
      <c r="E659" s="151">
        <v>0.11667190046296297</v>
      </c>
      <c r="F659" s="173">
        <v>75.489999999999995</v>
      </c>
      <c r="G659" s="159"/>
      <c r="H659" s="104" t="s">
        <v>82</v>
      </c>
      <c r="I659" s="154" t="s">
        <v>16</v>
      </c>
      <c r="J659" s="154">
        <v>67</v>
      </c>
    </row>
    <row r="660" spans="1:10" s="93" customFormat="1" ht="12">
      <c r="A660" s="169" t="s">
        <v>509</v>
      </c>
      <c r="B660" s="149" t="s">
        <v>13</v>
      </c>
      <c r="C660" s="174" t="s">
        <v>171</v>
      </c>
      <c r="D660" s="150">
        <v>0.12148148148148148</v>
      </c>
      <c r="E660" s="151">
        <v>0.11693807407407407</v>
      </c>
      <c r="F660" s="173">
        <v>75.319999999999993</v>
      </c>
      <c r="G660" s="159"/>
      <c r="H660" s="104" t="s">
        <v>82</v>
      </c>
      <c r="I660" s="154" t="s">
        <v>16</v>
      </c>
      <c r="J660" s="154">
        <v>43</v>
      </c>
    </row>
    <row r="661" spans="1:10" s="93" customFormat="1" ht="12">
      <c r="A661" s="169" t="s">
        <v>509</v>
      </c>
      <c r="B661" s="149" t="s">
        <v>13</v>
      </c>
      <c r="C661" s="174" t="s">
        <v>129</v>
      </c>
      <c r="D661" s="150">
        <v>0.12505787037037039</v>
      </c>
      <c r="E661" s="151">
        <v>0.12211901041666669</v>
      </c>
      <c r="F661" s="173">
        <v>72.12</v>
      </c>
      <c r="G661" s="159"/>
      <c r="H661" s="104" t="s">
        <v>82</v>
      </c>
      <c r="I661" s="154" t="s">
        <v>16</v>
      </c>
      <c r="J661" s="154">
        <v>41</v>
      </c>
    </row>
    <row r="662" spans="1:10" s="93" customFormat="1" ht="12">
      <c r="A662" s="169" t="s">
        <v>509</v>
      </c>
      <c r="B662" s="149" t="s">
        <v>13</v>
      </c>
      <c r="C662" s="174" t="s">
        <v>141</v>
      </c>
      <c r="D662" s="150">
        <v>0.12535879629629629</v>
      </c>
      <c r="E662" s="151">
        <v>0.12535879629629629</v>
      </c>
      <c r="F662" s="173">
        <v>70.260000000000005</v>
      </c>
      <c r="G662" s="159"/>
      <c r="H662" s="104" t="s">
        <v>82</v>
      </c>
      <c r="I662" s="154" t="s">
        <v>16</v>
      </c>
      <c r="J662" s="154">
        <v>34</v>
      </c>
    </row>
    <row r="663" spans="1:10" s="93" customFormat="1" ht="12">
      <c r="A663" s="169" t="s">
        <v>509</v>
      </c>
      <c r="B663" s="149" t="s">
        <v>13</v>
      </c>
      <c r="C663" s="174" t="s">
        <v>527</v>
      </c>
      <c r="D663" s="150">
        <v>0.13332175925925926</v>
      </c>
      <c r="E663" s="151">
        <v>0.12925544560185187</v>
      </c>
      <c r="F663" s="173">
        <v>68.14</v>
      </c>
      <c r="G663" s="159"/>
      <c r="H663" s="104" t="s">
        <v>82</v>
      </c>
      <c r="I663" s="154" t="s">
        <v>16</v>
      </c>
      <c r="J663" s="154">
        <v>42</v>
      </c>
    </row>
    <row r="664" spans="1:10" s="93" customFormat="1" ht="12">
      <c r="A664" s="169" t="s">
        <v>509</v>
      </c>
      <c r="B664" s="149" t="s">
        <v>13</v>
      </c>
      <c r="C664" s="174" t="s">
        <v>481</v>
      </c>
      <c r="D664" s="150">
        <v>0.13019675925925925</v>
      </c>
      <c r="E664" s="151">
        <v>0.13019675925925925</v>
      </c>
      <c r="F664" s="173">
        <v>67.650000000000006</v>
      </c>
      <c r="G664" s="159"/>
      <c r="H664" s="104" t="s">
        <v>82</v>
      </c>
      <c r="I664" s="154" t="s">
        <v>16</v>
      </c>
      <c r="J664" s="154">
        <v>24</v>
      </c>
    </row>
    <row r="665" spans="1:10" s="93" customFormat="1" ht="12">
      <c r="A665" s="169" t="s">
        <v>509</v>
      </c>
      <c r="B665" s="149" t="s">
        <v>13</v>
      </c>
      <c r="C665" s="174" t="s">
        <v>174</v>
      </c>
      <c r="D665" s="150">
        <v>0.1424074074074074</v>
      </c>
      <c r="E665" s="151">
        <v>0.13407657407407406</v>
      </c>
      <c r="F665" s="173">
        <v>65.69</v>
      </c>
      <c r="G665" s="159"/>
      <c r="H665" s="104" t="s">
        <v>82</v>
      </c>
      <c r="I665" s="154" t="s">
        <v>16</v>
      </c>
      <c r="J665" s="154">
        <v>46</v>
      </c>
    </row>
    <row r="666" spans="1:10" s="93" customFormat="1" ht="12">
      <c r="A666" s="169" t="s">
        <v>509</v>
      </c>
      <c r="B666" s="149" t="s">
        <v>13</v>
      </c>
      <c r="C666" s="174" t="s">
        <v>135</v>
      </c>
      <c r="D666" s="150">
        <v>0.13859953703703703</v>
      </c>
      <c r="E666" s="151">
        <v>0.13437225115740742</v>
      </c>
      <c r="F666" s="173">
        <v>65.540000000000006</v>
      </c>
      <c r="G666" s="159"/>
      <c r="H666" s="104" t="s">
        <v>82</v>
      </c>
      <c r="I666" s="154" t="s">
        <v>16</v>
      </c>
      <c r="J666" s="154">
        <v>42</v>
      </c>
    </row>
    <row r="667" spans="1:10" s="93" customFormat="1" ht="12">
      <c r="A667" s="169" t="s">
        <v>509</v>
      </c>
      <c r="B667" s="149" t="s">
        <v>13</v>
      </c>
      <c r="C667" s="174" t="s">
        <v>175</v>
      </c>
      <c r="D667" s="150">
        <v>0.15359953703703702</v>
      </c>
      <c r="E667" s="151">
        <v>0.14785491435185183</v>
      </c>
      <c r="F667" s="173">
        <v>59.57</v>
      </c>
      <c r="G667" s="159"/>
      <c r="H667" s="104" t="s">
        <v>82</v>
      </c>
      <c r="I667" s="154" t="s">
        <v>16</v>
      </c>
      <c r="J667" s="154">
        <v>43</v>
      </c>
    </row>
    <row r="668" spans="1:10" s="93" customFormat="1" ht="12">
      <c r="A668" s="169" t="s">
        <v>509</v>
      </c>
      <c r="B668" s="149" t="s">
        <v>13</v>
      </c>
      <c r="C668" s="174" t="s">
        <v>528</v>
      </c>
      <c r="D668" s="150">
        <v>0.15611111111111112</v>
      </c>
      <c r="E668" s="151">
        <v>0.1556896111111111</v>
      </c>
      <c r="F668" s="173">
        <v>56.57</v>
      </c>
      <c r="G668" s="159"/>
      <c r="H668" s="104" t="s">
        <v>82</v>
      </c>
      <c r="I668" s="154" t="s">
        <v>16</v>
      </c>
      <c r="J668" s="154">
        <v>38</v>
      </c>
    </row>
    <row r="669" spans="1:10" s="93" customFormat="1" ht="12">
      <c r="A669" s="169" t="s">
        <v>509</v>
      </c>
      <c r="B669" s="149" t="s">
        <v>13</v>
      </c>
      <c r="C669" s="174" t="s">
        <v>139</v>
      </c>
      <c r="D669" s="150">
        <v>0.15834490740740739</v>
      </c>
      <c r="E669" s="151">
        <v>0.15834490740740739</v>
      </c>
      <c r="F669" s="173">
        <v>55.62</v>
      </c>
      <c r="G669" s="159"/>
      <c r="H669" s="104" t="s">
        <v>82</v>
      </c>
      <c r="I669" s="154" t="s">
        <v>16</v>
      </c>
      <c r="J669" s="154">
        <v>33</v>
      </c>
    </row>
    <row r="670" spans="1:10" s="93" customFormat="1" ht="12">
      <c r="A670" s="169" t="s">
        <v>509</v>
      </c>
      <c r="B670" s="157" t="s">
        <v>13</v>
      </c>
      <c r="C670" s="174" t="s">
        <v>529</v>
      </c>
      <c r="D670" s="150">
        <v>0.1711574074074074</v>
      </c>
      <c r="E670" s="151">
        <v>0.15992948148148148</v>
      </c>
      <c r="F670" s="173">
        <v>55.07</v>
      </c>
      <c r="G670" s="159"/>
      <c r="H670" s="104" t="s">
        <v>82</v>
      </c>
      <c r="I670" s="155" t="s">
        <v>16</v>
      </c>
      <c r="J670" s="155">
        <v>47</v>
      </c>
    </row>
    <row r="671" spans="1:10" s="93" customFormat="1" ht="12">
      <c r="A671" s="169" t="s">
        <v>509</v>
      </c>
      <c r="B671" s="157" t="s">
        <v>13</v>
      </c>
      <c r="C671" s="174" t="s">
        <v>530</v>
      </c>
      <c r="D671" s="150">
        <v>0.16305555555555554</v>
      </c>
      <c r="E671" s="151">
        <v>0.16261530555555553</v>
      </c>
      <c r="F671" s="173">
        <v>54.16</v>
      </c>
      <c r="G671" s="159"/>
      <c r="H671" s="104" t="s">
        <v>82</v>
      </c>
      <c r="I671" s="155" t="s">
        <v>16</v>
      </c>
      <c r="J671" s="155">
        <v>38</v>
      </c>
    </row>
    <row r="672" spans="1:10" s="93" customFormat="1" ht="12">
      <c r="A672" s="169" t="s">
        <v>509</v>
      </c>
      <c r="B672" s="149" t="s">
        <v>13</v>
      </c>
      <c r="C672" s="174" t="s">
        <v>531</v>
      </c>
      <c r="D672" s="150">
        <v>0.16859953703703703</v>
      </c>
      <c r="E672" s="151">
        <v>0.16814431828703702</v>
      </c>
      <c r="F672" s="173">
        <v>52.38</v>
      </c>
      <c r="G672" s="159"/>
      <c r="H672" s="104" t="s">
        <v>82</v>
      </c>
      <c r="I672" s="154" t="s">
        <v>16</v>
      </c>
      <c r="J672" s="154">
        <v>38</v>
      </c>
    </row>
    <row r="673" spans="1:10" s="93" customFormat="1" ht="12">
      <c r="A673" s="169" t="s">
        <v>509</v>
      </c>
      <c r="B673" s="149" t="s">
        <v>13</v>
      </c>
      <c r="C673" s="174" t="s">
        <v>532</v>
      </c>
      <c r="D673" s="150">
        <v>0.18460648148148148</v>
      </c>
      <c r="E673" s="151">
        <v>0.18460648148148148</v>
      </c>
      <c r="F673" s="173">
        <v>52.23</v>
      </c>
      <c r="G673" s="159"/>
      <c r="H673" s="104" t="s">
        <v>82</v>
      </c>
      <c r="I673" s="154" t="s">
        <v>15</v>
      </c>
      <c r="J673" s="154">
        <v>26</v>
      </c>
    </row>
    <row r="674" spans="1:10" s="93" customFormat="1" ht="12">
      <c r="A674" s="169" t="s">
        <v>509</v>
      </c>
      <c r="B674" s="149" t="s">
        <v>13</v>
      </c>
      <c r="C674" s="174" t="s">
        <v>168</v>
      </c>
      <c r="D674" s="150">
        <v>0.20288194444444443</v>
      </c>
      <c r="E674" s="151">
        <v>0.18667167708333332</v>
      </c>
      <c r="F674" s="173">
        <v>47.18</v>
      </c>
      <c r="G674" s="159"/>
      <c r="H674" s="104" t="s">
        <v>82</v>
      </c>
      <c r="I674" s="154" t="s">
        <v>16</v>
      </c>
      <c r="J674" s="154">
        <v>49</v>
      </c>
    </row>
    <row r="675" spans="1:10" s="93" customFormat="1" ht="12">
      <c r="A675" s="169" t="s">
        <v>509</v>
      </c>
      <c r="B675" s="149" t="s">
        <v>19</v>
      </c>
      <c r="C675" s="174" t="s">
        <v>533</v>
      </c>
      <c r="D675" s="150">
        <v>0.11618055555555555</v>
      </c>
      <c r="E675" s="151">
        <v>0.11506522222222221</v>
      </c>
      <c r="F675" s="173">
        <v>76.540000000000006</v>
      </c>
      <c r="G675" s="158">
        <v>284.47000000000003</v>
      </c>
      <c r="H675" s="104" t="s">
        <v>82</v>
      </c>
      <c r="I675" s="154" t="s">
        <v>16</v>
      </c>
      <c r="J675" s="154">
        <v>39</v>
      </c>
    </row>
    <row r="676" spans="1:10" s="93" customFormat="1" ht="12">
      <c r="A676" s="169" t="s">
        <v>509</v>
      </c>
      <c r="B676" s="156" t="s">
        <v>19</v>
      </c>
      <c r="C676" s="174" t="s">
        <v>149</v>
      </c>
      <c r="D676" s="150">
        <v>0.13706018518518517</v>
      </c>
      <c r="E676" s="151">
        <v>0.12110637962962963</v>
      </c>
      <c r="F676" s="173">
        <v>72.72</v>
      </c>
      <c r="G676" s="159"/>
      <c r="H676" s="104" t="s">
        <v>82</v>
      </c>
      <c r="I676" s="195" t="s">
        <v>16</v>
      </c>
      <c r="J676" s="195">
        <v>54</v>
      </c>
    </row>
    <row r="677" spans="1:10" s="93" customFormat="1" ht="12">
      <c r="A677" s="169" t="s">
        <v>509</v>
      </c>
      <c r="B677" s="156" t="s">
        <v>19</v>
      </c>
      <c r="C677" s="174" t="s">
        <v>534</v>
      </c>
      <c r="D677" s="150">
        <v>0.16400462962962961</v>
      </c>
      <c r="E677" s="151">
        <v>0.13861671296296293</v>
      </c>
      <c r="F677" s="173">
        <v>69.56</v>
      </c>
      <c r="G677" s="159"/>
      <c r="H677" s="104" t="s">
        <v>82</v>
      </c>
      <c r="I677" s="195" t="s">
        <v>15</v>
      </c>
      <c r="J677" s="195">
        <v>56</v>
      </c>
    </row>
    <row r="678" spans="1:10" s="93" customFormat="1" ht="12">
      <c r="A678" s="169" t="s">
        <v>509</v>
      </c>
      <c r="B678" s="156" t="s">
        <v>19</v>
      </c>
      <c r="C678" s="174" t="s">
        <v>150</v>
      </c>
      <c r="D678" s="150">
        <v>0.13936342592592593</v>
      </c>
      <c r="E678" s="151">
        <v>0.13415123379629632</v>
      </c>
      <c r="F678" s="173">
        <v>65.650000000000006</v>
      </c>
      <c r="G678" s="159"/>
      <c r="H678" s="104" t="s">
        <v>82</v>
      </c>
      <c r="I678" s="195" t="s">
        <v>16</v>
      </c>
      <c r="J678" s="195">
        <v>43</v>
      </c>
    </row>
    <row r="679" spans="1:10" s="93" customFormat="1" ht="12">
      <c r="A679" s="169" t="s">
        <v>509</v>
      </c>
      <c r="B679" s="149" t="s">
        <v>19</v>
      </c>
      <c r="C679" s="174" t="s">
        <v>535</v>
      </c>
      <c r="D679" s="150">
        <v>0.15369212962962964</v>
      </c>
      <c r="E679" s="151">
        <v>0.13693968750000002</v>
      </c>
      <c r="F679" s="173">
        <v>64.31</v>
      </c>
      <c r="G679" s="159"/>
      <c r="H679" s="104" t="s">
        <v>82</v>
      </c>
      <c r="I679" s="154" t="s">
        <v>16</v>
      </c>
      <c r="J679" s="154">
        <v>53</v>
      </c>
    </row>
    <row r="680" spans="1:10" s="93" customFormat="1" ht="12">
      <c r="A680" s="169" t="s">
        <v>509</v>
      </c>
      <c r="B680" s="149" t="s">
        <v>19</v>
      </c>
      <c r="C680" s="174" t="s">
        <v>536</v>
      </c>
      <c r="D680" s="150">
        <v>0.15092592592592594</v>
      </c>
      <c r="E680" s="151">
        <v>0.13993851851851852</v>
      </c>
      <c r="F680" s="173">
        <v>62.94</v>
      </c>
      <c r="G680" s="158"/>
      <c r="H680" s="104" t="s">
        <v>82</v>
      </c>
      <c r="I680" s="154" t="s">
        <v>16</v>
      </c>
      <c r="J680" s="154">
        <v>48</v>
      </c>
    </row>
    <row r="681" spans="1:10" s="93" customFormat="1" ht="12">
      <c r="A681" s="169" t="s">
        <v>509</v>
      </c>
      <c r="B681" s="149" t="s">
        <v>19</v>
      </c>
      <c r="C681" s="174" t="s">
        <v>459</v>
      </c>
      <c r="D681" s="150">
        <v>0.14903935185185185</v>
      </c>
      <c r="E681" s="151">
        <v>0.14032054976851852</v>
      </c>
      <c r="F681" s="173">
        <v>62.76</v>
      </c>
      <c r="G681" s="159"/>
      <c r="H681" s="104" t="s">
        <v>82</v>
      </c>
      <c r="I681" s="154" t="s">
        <v>16</v>
      </c>
      <c r="J681" s="154">
        <v>46</v>
      </c>
    </row>
    <row r="682" spans="1:10" s="93" customFormat="1" ht="12">
      <c r="A682" s="169" t="s">
        <v>509</v>
      </c>
      <c r="B682" s="149" t="s">
        <v>18</v>
      </c>
      <c r="C682" s="174" t="s">
        <v>101</v>
      </c>
      <c r="D682" s="150">
        <v>0.1257638888888889</v>
      </c>
      <c r="E682" s="151">
        <v>0.11660827777777778</v>
      </c>
      <c r="F682" s="173">
        <v>75.53</v>
      </c>
      <c r="G682" s="158">
        <v>281.08</v>
      </c>
      <c r="H682" s="104" t="s">
        <v>82</v>
      </c>
      <c r="I682" s="154" t="s">
        <v>16</v>
      </c>
      <c r="J682" s="154">
        <v>48</v>
      </c>
    </row>
    <row r="683" spans="1:10" s="93" customFormat="1" ht="12">
      <c r="A683" s="169" t="s">
        <v>509</v>
      </c>
      <c r="B683" s="149" t="s">
        <v>18</v>
      </c>
      <c r="C683" s="174" t="s">
        <v>537</v>
      </c>
      <c r="D683" s="150">
        <v>0.1254976851851852</v>
      </c>
      <c r="E683" s="151">
        <v>0.1254976851851852</v>
      </c>
      <c r="F683" s="173">
        <v>70.180000000000007</v>
      </c>
      <c r="G683" s="159"/>
      <c r="H683" s="104" t="s">
        <v>82</v>
      </c>
      <c r="I683" s="154" t="s">
        <v>16</v>
      </c>
      <c r="J683" s="154">
        <v>30</v>
      </c>
    </row>
    <row r="684" spans="1:10" s="93" customFormat="1" ht="12">
      <c r="A684" s="169" t="s">
        <v>509</v>
      </c>
      <c r="B684" s="149" t="s">
        <v>18</v>
      </c>
      <c r="C684" s="174" t="s">
        <v>538</v>
      </c>
      <c r="D684" s="150">
        <v>0.12690972222222222</v>
      </c>
      <c r="E684" s="151">
        <v>0.12690972222222222</v>
      </c>
      <c r="F684" s="173">
        <v>69.400000000000006</v>
      </c>
      <c r="G684" s="159"/>
      <c r="H684" s="104" t="s">
        <v>82</v>
      </c>
      <c r="I684" s="154" t="s">
        <v>16</v>
      </c>
      <c r="J684" s="154">
        <v>28</v>
      </c>
    </row>
    <row r="685" spans="1:10" s="93" customFormat="1" ht="12">
      <c r="A685" s="169" t="s">
        <v>509</v>
      </c>
      <c r="B685" s="156" t="s">
        <v>18</v>
      </c>
      <c r="C685" s="174" t="s">
        <v>112</v>
      </c>
      <c r="D685" s="150">
        <v>0.13349537037037038</v>
      </c>
      <c r="E685" s="151">
        <v>0.13349537037037038</v>
      </c>
      <c r="F685" s="173">
        <v>65.97</v>
      </c>
      <c r="G685" s="159"/>
      <c r="H685" s="104" t="s">
        <v>82</v>
      </c>
      <c r="I685" s="195" t="s">
        <v>16</v>
      </c>
      <c r="J685" s="195">
        <v>34</v>
      </c>
    </row>
    <row r="686" spans="1:10" s="93" customFormat="1" ht="12">
      <c r="A686" s="169" t="s">
        <v>509</v>
      </c>
      <c r="B686" s="149" t="s">
        <v>18</v>
      </c>
      <c r="C686" s="174" t="s">
        <v>539</v>
      </c>
      <c r="D686" s="150">
        <v>0.15094907407407407</v>
      </c>
      <c r="E686" s="151">
        <v>0.15094907407407407</v>
      </c>
      <c r="F686" s="173">
        <v>63.87</v>
      </c>
      <c r="G686" s="159"/>
      <c r="H686" s="104" t="s">
        <v>82</v>
      </c>
      <c r="I686" s="154" t="s">
        <v>15</v>
      </c>
      <c r="J686" s="154">
        <v>24</v>
      </c>
    </row>
    <row r="687" spans="1:10" s="93" customFormat="1" ht="12">
      <c r="A687" s="169" t="s">
        <v>509</v>
      </c>
      <c r="B687" s="149" t="s">
        <v>18</v>
      </c>
      <c r="C687" s="174" t="s">
        <v>113</v>
      </c>
      <c r="D687" s="150">
        <v>0.14910879629629628</v>
      </c>
      <c r="E687" s="151">
        <v>0.13825367592592591</v>
      </c>
      <c r="F687" s="173">
        <v>63.7</v>
      </c>
      <c r="G687" s="158"/>
      <c r="H687" s="104" t="s">
        <v>82</v>
      </c>
      <c r="I687" s="154" t="s">
        <v>16</v>
      </c>
      <c r="J687" s="154">
        <v>48</v>
      </c>
    </row>
    <row r="688" spans="1:10" s="93" customFormat="1" ht="12">
      <c r="A688" s="169" t="s">
        <v>509</v>
      </c>
      <c r="B688" s="157" t="s">
        <v>18</v>
      </c>
      <c r="C688" s="174" t="s">
        <v>420</v>
      </c>
      <c r="D688" s="150">
        <v>0.15159722222222222</v>
      </c>
      <c r="E688" s="151">
        <v>0.15159722222222222</v>
      </c>
      <c r="F688" s="173">
        <v>63.6</v>
      </c>
      <c r="G688" s="159"/>
      <c r="H688" s="104" t="s">
        <v>82</v>
      </c>
      <c r="I688" s="155" t="s">
        <v>15</v>
      </c>
      <c r="J688" s="155">
        <v>30</v>
      </c>
    </row>
    <row r="689" spans="1:10" s="93" customFormat="1" ht="12">
      <c r="A689" s="169" t="s">
        <v>509</v>
      </c>
      <c r="B689" s="149" t="s">
        <v>18</v>
      </c>
      <c r="C689" s="174" t="s">
        <v>229</v>
      </c>
      <c r="D689" s="150">
        <v>0.14752314814814815</v>
      </c>
      <c r="E689" s="151">
        <v>0.13889304398148147</v>
      </c>
      <c r="F689" s="173">
        <v>63.41</v>
      </c>
      <c r="G689" s="159"/>
      <c r="H689" s="104" t="s">
        <v>82</v>
      </c>
      <c r="I689" s="154" t="s">
        <v>16</v>
      </c>
      <c r="J689" s="154">
        <v>46</v>
      </c>
    </row>
    <row r="690" spans="1:10" s="93" customFormat="1" ht="12">
      <c r="A690" s="169" t="s">
        <v>509</v>
      </c>
      <c r="B690" s="149" t="s">
        <v>18</v>
      </c>
      <c r="C690" s="174" t="s">
        <v>540</v>
      </c>
      <c r="D690" s="150">
        <v>0.15269675925925927</v>
      </c>
      <c r="E690" s="151">
        <v>0.15269675925925927</v>
      </c>
      <c r="F690" s="173">
        <v>63.14</v>
      </c>
      <c r="G690" s="159"/>
      <c r="H690" s="104" t="s">
        <v>82</v>
      </c>
      <c r="I690" s="154" t="s">
        <v>15</v>
      </c>
      <c r="J690" s="154">
        <v>36</v>
      </c>
    </row>
    <row r="691" spans="1:10" s="93" customFormat="1" ht="12">
      <c r="A691" s="169" t="s">
        <v>509</v>
      </c>
      <c r="B691" s="156" t="s">
        <v>18</v>
      </c>
      <c r="C691" s="174" t="s">
        <v>422</v>
      </c>
      <c r="D691" s="150">
        <v>0.15310185185185185</v>
      </c>
      <c r="E691" s="151">
        <v>0.15310185185185185</v>
      </c>
      <c r="F691" s="173">
        <v>62.98</v>
      </c>
      <c r="G691" s="159"/>
      <c r="H691" s="104" t="s">
        <v>82</v>
      </c>
      <c r="I691" s="195" t="s">
        <v>15</v>
      </c>
      <c r="J691" s="195">
        <v>28</v>
      </c>
    </row>
    <row r="692" spans="1:10" s="93" customFormat="1" ht="12">
      <c r="A692" s="169" t="s">
        <v>509</v>
      </c>
      <c r="B692" s="149" t="s">
        <v>18</v>
      </c>
      <c r="C692" s="174" t="s">
        <v>227</v>
      </c>
      <c r="D692" s="150">
        <v>0.140625</v>
      </c>
      <c r="E692" s="151">
        <v>0.140625</v>
      </c>
      <c r="F692" s="173">
        <v>62.63</v>
      </c>
      <c r="G692" s="159"/>
      <c r="H692" s="104" t="s">
        <v>82</v>
      </c>
      <c r="I692" s="154" t="s">
        <v>16</v>
      </c>
      <c r="J692" s="154">
        <v>27</v>
      </c>
    </row>
    <row r="693" spans="1:10" s="93" customFormat="1" ht="12">
      <c r="A693" s="169" t="s">
        <v>509</v>
      </c>
      <c r="B693" s="149" t="s">
        <v>18</v>
      </c>
      <c r="C693" s="174" t="s">
        <v>495</v>
      </c>
      <c r="D693" s="150">
        <v>0.14115740740740743</v>
      </c>
      <c r="E693" s="151">
        <v>0.14115740740740743</v>
      </c>
      <c r="F693" s="173">
        <v>62.39</v>
      </c>
      <c r="G693" s="159"/>
      <c r="H693" s="104" t="s">
        <v>82</v>
      </c>
      <c r="I693" s="154" t="s">
        <v>16</v>
      </c>
      <c r="J693" s="154">
        <v>28</v>
      </c>
    </row>
    <row r="694" spans="1:10" s="93" customFormat="1" ht="12">
      <c r="A694" s="169" t="s">
        <v>509</v>
      </c>
      <c r="B694" s="149" t="s">
        <v>18</v>
      </c>
      <c r="C694" s="174" t="s">
        <v>541</v>
      </c>
      <c r="D694" s="150">
        <v>0.15690972222222221</v>
      </c>
      <c r="E694" s="151">
        <v>0.15690972222222221</v>
      </c>
      <c r="F694" s="173">
        <v>61.45</v>
      </c>
      <c r="G694" s="159"/>
      <c r="H694" s="104" t="s">
        <v>82</v>
      </c>
      <c r="I694" s="154" t="s">
        <v>15</v>
      </c>
      <c r="J694" s="154">
        <v>32</v>
      </c>
    </row>
    <row r="695" spans="1:10" s="93" customFormat="1" ht="12">
      <c r="A695" s="169" t="s">
        <v>509</v>
      </c>
      <c r="B695" s="156" t="s">
        <v>18</v>
      </c>
      <c r="C695" s="174" t="s">
        <v>542</v>
      </c>
      <c r="D695" s="150">
        <v>0.1456712962962963</v>
      </c>
      <c r="E695" s="151">
        <v>0.1456712962962963</v>
      </c>
      <c r="F695" s="173">
        <v>60.46</v>
      </c>
      <c r="G695" s="159"/>
      <c r="H695" s="104" t="s">
        <v>82</v>
      </c>
      <c r="I695" s="154" t="s">
        <v>16</v>
      </c>
      <c r="J695" s="154">
        <v>25</v>
      </c>
    </row>
    <row r="696" spans="1:10" s="93" customFormat="1" ht="12">
      <c r="A696" s="169" t="s">
        <v>509</v>
      </c>
      <c r="B696" s="149" t="s">
        <v>18</v>
      </c>
      <c r="C696" s="174" t="s">
        <v>543</v>
      </c>
      <c r="D696" s="150">
        <v>0.1605324074074074</v>
      </c>
      <c r="E696" s="151">
        <v>0.1605324074074074</v>
      </c>
      <c r="F696" s="173">
        <v>60.06</v>
      </c>
      <c r="G696" s="159"/>
      <c r="H696" s="104" t="s">
        <v>82</v>
      </c>
      <c r="I696" s="154" t="s">
        <v>15</v>
      </c>
      <c r="J696" s="154">
        <v>29</v>
      </c>
    </row>
    <row r="697" spans="1:10" s="93" customFormat="1" ht="12">
      <c r="A697" s="169" t="s">
        <v>509</v>
      </c>
      <c r="B697" s="149" t="s">
        <v>18</v>
      </c>
      <c r="C697" s="174" t="s">
        <v>544</v>
      </c>
      <c r="D697" s="150">
        <v>0.14690972222222223</v>
      </c>
      <c r="E697" s="151">
        <v>0.14690972222222223</v>
      </c>
      <c r="F697" s="173">
        <v>59.95</v>
      </c>
      <c r="G697" s="159"/>
      <c r="H697" s="104" t="s">
        <v>82</v>
      </c>
      <c r="I697" s="154" t="s">
        <v>16</v>
      </c>
      <c r="J697" s="154">
        <v>24</v>
      </c>
    </row>
    <row r="698" spans="1:10" s="93" customFormat="1" ht="12">
      <c r="A698" s="169" t="s">
        <v>509</v>
      </c>
      <c r="B698" s="149" t="s">
        <v>18</v>
      </c>
      <c r="C698" s="174" t="s">
        <v>218</v>
      </c>
      <c r="D698" s="150">
        <v>0.15493055555555554</v>
      </c>
      <c r="E698" s="151">
        <v>0.14696712499999998</v>
      </c>
      <c r="F698" s="173">
        <v>59.93</v>
      </c>
      <c r="G698" s="158"/>
      <c r="H698" s="104" t="s">
        <v>82</v>
      </c>
      <c r="I698" s="154" t="s">
        <v>16</v>
      </c>
      <c r="J698" s="154">
        <v>45</v>
      </c>
    </row>
    <row r="699" spans="1:10" s="93" customFormat="1" ht="12">
      <c r="A699" s="169" t="s">
        <v>509</v>
      </c>
      <c r="B699" s="149" t="s">
        <v>18</v>
      </c>
      <c r="C699" s="174" t="s">
        <v>219</v>
      </c>
      <c r="D699" s="150">
        <v>0.14749999999999999</v>
      </c>
      <c r="E699" s="151">
        <v>0.14749999999999999</v>
      </c>
      <c r="F699" s="173">
        <v>59.71</v>
      </c>
      <c r="G699" s="159"/>
      <c r="H699" s="104" t="s">
        <v>82</v>
      </c>
      <c r="I699" s="154" t="s">
        <v>16</v>
      </c>
      <c r="J699" s="154">
        <v>25</v>
      </c>
    </row>
    <row r="700" spans="1:10" s="93" customFormat="1" ht="12">
      <c r="A700" s="169" t="s">
        <v>509</v>
      </c>
      <c r="B700" s="149" t="s">
        <v>18</v>
      </c>
      <c r="C700" s="174" t="s">
        <v>545</v>
      </c>
      <c r="D700" s="150">
        <v>0.15952546296296297</v>
      </c>
      <c r="E700" s="151">
        <v>0.14906059259259261</v>
      </c>
      <c r="F700" s="173">
        <v>59.08</v>
      </c>
      <c r="G700" s="159"/>
      <c r="H700" s="104" t="s">
        <v>82</v>
      </c>
      <c r="I700" s="154" t="s">
        <v>16</v>
      </c>
      <c r="J700" s="154">
        <v>47</v>
      </c>
    </row>
    <row r="701" spans="1:10" s="93" customFormat="1" ht="12">
      <c r="A701" s="169" t="s">
        <v>509</v>
      </c>
      <c r="B701" s="149" t="s">
        <v>18</v>
      </c>
      <c r="C701" s="174" t="s">
        <v>110</v>
      </c>
      <c r="D701" s="150">
        <v>0.15740740740740741</v>
      </c>
      <c r="E701" s="151">
        <v>0.15740740740740741</v>
      </c>
      <c r="F701" s="173">
        <v>55.95</v>
      </c>
      <c r="G701" s="159"/>
      <c r="H701" s="104" t="s">
        <v>82</v>
      </c>
      <c r="I701" s="154" t="s">
        <v>16</v>
      </c>
      <c r="J701" s="154">
        <v>32</v>
      </c>
    </row>
    <row r="702" spans="1:10" s="93" customFormat="1" ht="12">
      <c r="A702" s="169" t="s">
        <v>509</v>
      </c>
      <c r="B702" s="149" t="s">
        <v>18</v>
      </c>
      <c r="C702" s="174" t="s">
        <v>546</v>
      </c>
      <c r="D702" s="150">
        <v>0.16695601851851852</v>
      </c>
      <c r="E702" s="151">
        <v>0.1595431712962963</v>
      </c>
      <c r="F702" s="173">
        <v>55.2</v>
      </c>
      <c r="G702" s="158"/>
      <c r="H702" s="104" t="s">
        <v>82</v>
      </c>
      <c r="I702" s="154" t="s">
        <v>16</v>
      </c>
      <c r="J702" s="154">
        <v>44</v>
      </c>
    </row>
    <row r="703" spans="1:10" s="93" customFormat="1" ht="12">
      <c r="A703" s="169" t="s">
        <v>509</v>
      </c>
      <c r="B703" s="156" t="s">
        <v>18</v>
      </c>
      <c r="C703" s="174" t="s">
        <v>547</v>
      </c>
      <c r="D703" s="150">
        <v>0.16244212962962964</v>
      </c>
      <c r="E703" s="151">
        <v>0.16200353587962965</v>
      </c>
      <c r="F703" s="173">
        <v>54.36</v>
      </c>
      <c r="G703" s="149"/>
      <c r="H703" s="104" t="s">
        <v>82</v>
      </c>
      <c r="I703" s="195" t="s">
        <v>16</v>
      </c>
      <c r="J703" s="195">
        <v>38</v>
      </c>
    </row>
    <row r="704" spans="1:10" s="93" customFormat="1" ht="12">
      <c r="A704" s="169" t="s">
        <v>509</v>
      </c>
      <c r="B704" s="149" t="s">
        <v>18</v>
      </c>
      <c r="C704" s="174" t="s">
        <v>548</v>
      </c>
      <c r="D704" s="150">
        <v>0.16217592592592592</v>
      </c>
      <c r="E704" s="151">
        <v>0.16217592592592592</v>
      </c>
      <c r="F704" s="173">
        <v>54.31</v>
      </c>
      <c r="G704" s="149"/>
      <c r="H704" s="104" t="s">
        <v>82</v>
      </c>
      <c r="I704" s="154" t="s">
        <v>16</v>
      </c>
      <c r="J704" s="154">
        <v>33</v>
      </c>
    </row>
    <row r="705" spans="1:10" s="93" customFormat="1" ht="12">
      <c r="A705" s="169" t="s">
        <v>509</v>
      </c>
      <c r="B705" s="149" t="s">
        <v>18</v>
      </c>
      <c r="C705" s="174" t="s">
        <v>501</v>
      </c>
      <c r="D705" s="150">
        <v>0.16804398148148147</v>
      </c>
      <c r="E705" s="151">
        <v>0.16409494791666668</v>
      </c>
      <c r="F705" s="173">
        <v>53.67</v>
      </c>
      <c r="G705" s="158"/>
      <c r="H705" s="104" t="s">
        <v>82</v>
      </c>
      <c r="I705" s="154" t="s">
        <v>16</v>
      </c>
      <c r="J705" s="154">
        <v>41</v>
      </c>
    </row>
    <row r="706" spans="1:10" s="93" customFormat="1" ht="12">
      <c r="A706" s="169" t="s">
        <v>509</v>
      </c>
      <c r="B706" s="149" t="s">
        <v>18</v>
      </c>
      <c r="C706" s="174" t="s">
        <v>340</v>
      </c>
      <c r="D706" s="150">
        <v>0.18890046296296295</v>
      </c>
      <c r="E706" s="151">
        <v>0.17246612268518519</v>
      </c>
      <c r="F706" s="173">
        <v>51.07</v>
      </c>
      <c r="G706" s="149"/>
      <c r="H706" s="104" t="s">
        <v>82</v>
      </c>
      <c r="I706" s="154" t="s">
        <v>16</v>
      </c>
      <c r="J706" s="154">
        <v>50</v>
      </c>
    </row>
    <row r="707" spans="1:10" s="93" customFormat="1" ht="12">
      <c r="A707" s="169" t="s">
        <v>509</v>
      </c>
      <c r="B707" s="149" t="s">
        <v>18</v>
      </c>
      <c r="C707" s="174" t="s">
        <v>549</v>
      </c>
      <c r="D707" s="150">
        <v>0.18721064814814814</v>
      </c>
      <c r="E707" s="151">
        <v>0.18721064814814814</v>
      </c>
      <c r="F707" s="173">
        <v>47.04</v>
      </c>
      <c r="G707" s="149"/>
      <c r="H707" s="104" t="s">
        <v>82</v>
      </c>
      <c r="I707" s="154" t="s">
        <v>16</v>
      </c>
      <c r="J707" s="154">
        <v>28</v>
      </c>
    </row>
    <row r="708" spans="1:10" s="93" customFormat="1" ht="12">
      <c r="A708" s="169" t="s">
        <v>509</v>
      </c>
      <c r="B708" s="149" t="s">
        <v>21</v>
      </c>
      <c r="C708" s="174" t="s">
        <v>550</v>
      </c>
      <c r="D708" s="150">
        <v>0.12528935185185186</v>
      </c>
      <c r="E708" s="151">
        <v>0.12528935185185186</v>
      </c>
      <c r="F708" s="173">
        <v>70.3</v>
      </c>
      <c r="G708" s="158">
        <v>269.08999999999997</v>
      </c>
      <c r="H708" s="104" t="s">
        <v>82</v>
      </c>
      <c r="I708" s="154" t="s">
        <v>16</v>
      </c>
      <c r="J708" s="154">
        <v>33</v>
      </c>
    </row>
    <row r="709" spans="1:10" s="93" customFormat="1" ht="12">
      <c r="A709" s="169" t="s">
        <v>509</v>
      </c>
      <c r="B709" s="149" t="s">
        <v>21</v>
      </c>
      <c r="C709" s="174" t="s">
        <v>551</v>
      </c>
      <c r="D709" s="150">
        <v>0.12870370370370371</v>
      </c>
      <c r="E709" s="151">
        <v>0.12658009259259259</v>
      </c>
      <c r="F709" s="173">
        <v>69.58</v>
      </c>
      <c r="G709" s="149"/>
      <c r="H709" s="104" t="s">
        <v>82</v>
      </c>
      <c r="I709" s="154" t="s">
        <v>16</v>
      </c>
      <c r="J709" s="154">
        <v>40</v>
      </c>
    </row>
    <row r="710" spans="1:10" s="93" customFormat="1" ht="12">
      <c r="A710" s="169" t="s">
        <v>509</v>
      </c>
      <c r="B710" s="149" t="s">
        <v>21</v>
      </c>
      <c r="C710" s="174" t="s">
        <v>552</v>
      </c>
      <c r="D710" s="150">
        <v>0.12993055555555555</v>
      </c>
      <c r="E710" s="151">
        <v>0.12993055555555555</v>
      </c>
      <c r="F710" s="173">
        <v>67.78</v>
      </c>
      <c r="G710" s="158"/>
      <c r="H710" s="104" t="s">
        <v>82</v>
      </c>
      <c r="I710" s="154" t="s">
        <v>16</v>
      </c>
      <c r="J710" s="154">
        <v>35</v>
      </c>
    </row>
    <row r="711" spans="1:10" s="93" customFormat="1" ht="12">
      <c r="A711" s="169" t="s">
        <v>509</v>
      </c>
      <c r="B711" s="149" t="s">
        <v>21</v>
      </c>
      <c r="C711" s="174" t="s">
        <v>347</v>
      </c>
      <c r="D711" s="150">
        <v>0.15342592592592594</v>
      </c>
      <c r="E711" s="151">
        <v>0.1433611851851852</v>
      </c>
      <c r="F711" s="173">
        <v>61.43</v>
      </c>
      <c r="G711" s="149"/>
      <c r="H711" s="104" t="s">
        <v>82</v>
      </c>
      <c r="I711" s="154" t="s">
        <v>16</v>
      </c>
      <c r="J711" s="154">
        <v>47</v>
      </c>
    </row>
    <row r="712" spans="1:10" s="93" customFormat="1" ht="12">
      <c r="A712" s="169" t="s">
        <v>509</v>
      </c>
      <c r="B712" s="149" t="s">
        <v>21</v>
      </c>
      <c r="C712" s="174" t="s">
        <v>553</v>
      </c>
      <c r="D712" s="150">
        <v>0.16239583333333332</v>
      </c>
      <c r="E712" s="151">
        <v>0.15825473958333333</v>
      </c>
      <c r="F712" s="173">
        <v>60.92</v>
      </c>
      <c r="G712" s="149"/>
      <c r="H712" s="104" t="s">
        <v>82</v>
      </c>
      <c r="I712" s="154" t="s">
        <v>15</v>
      </c>
      <c r="J712" s="154">
        <v>40</v>
      </c>
    </row>
    <row r="713" spans="1:10" s="93" customFormat="1" ht="12">
      <c r="A713" s="169" t="s">
        <v>509</v>
      </c>
      <c r="B713" s="149" t="s">
        <v>21</v>
      </c>
      <c r="C713" s="174" t="s">
        <v>346</v>
      </c>
      <c r="D713" s="150">
        <v>0.17891203703703704</v>
      </c>
      <c r="E713" s="151">
        <v>0.16298886574074076</v>
      </c>
      <c r="F713" s="173">
        <v>59.15</v>
      </c>
      <c r="G713" s="149"/>
      <c r="H713" s="104" t="s">
        <v>82</v>
      </c>
      <c r="I713" s="154" t="s">
        <v>15</v>
      </c>
      <c r="J713" s="154">
        <v>48</v>
      </c>
    </row>
    <row r="714" spans="1:10" s="93" customFormat="1" ht="12">
      <c r="A714" s="169" t="s">
        <v>509</v>
      </c>
      <c r="B714" s="157" t="s">
        <v>21</v>
      </c>
      <c r="C714" s="174" t="s">
        <v>554</v>
      </c>
      <c r="D714" s="150">
        <v>0.21461805555555555</v>
      </c>
      <c r="E714" s="151">
        <v>0.16439743055555556</v>
      </c>
      <c r="F714" s="173">
        <v>58.65</v>
      </c>
      <c r="G714" s="149"/>
      <c r="H714" s="104" t="s">
        <v>82</v>
      </c>
      <c r="I714" s="155" t="s">
        <v>15</v>
      </c>
      <c r="J714" s="155">
        <v>65</v>
      </c>
    </row>
    <row r="715" spans="1:10" s="93" customFormat="1" ht="12">
      <c r="A715" s="169" t="s">
        <v>509</v>
      </c>
      <c r="B715" s="149" t="s">
        <v>21</v>
      </c>
      <c r="C715" s="174" t="s">
        <v>555</v>
      </c>
      <c r="D715" s="150">
        <v>0.16234953703703703</v>
      </c>
      <c r="E715" s="151">
        <v>0.15053049074074074</v>
      </c>
      <c r="F715" s="173">
        <v>58.51</v>
      </c>
      <c r="G715" s="149"/>
      <c r="H715" s="104" t="s">
        <v>82</v>
      </c>
      <c r="I715" s="154" t="s">
        <v>16</v>
      </c>
      <c r="J715" s="154">
        <v>48</v>
      </c>
    </row>
    <row r="716" spans="1:10" s="93" customFormat="1" ht="12">
      <c r="A716" s="169" t="s">
        <v>509</v>
      </c>
      <c r="B716" s="149" t="s">
        <v>502</v>
      </c>
      <c r="C716" s="174" t="s">
        <v>503</v>
      </c>
      <c r="D716" s="150">
        <v>0.13427083333333334</v>
      </c>
      <c r="E716" s="151">
        <v>0.1273693125</v>
      </c>
      <c r="F716" s="173">
        <v>69.150000000000006</v>
      </c>
      <c r="G716" s="158">
        <v>242.22</v>
      </c>
      <c r="H716" s="104" t="s">
        <v>102</v>
      </c>
      <c r="I716" s="154" t="s">
        <v>16</v>
      </c>
      <c r="J716" s="154">
        <v>45</v>
      </c>
    </row>
    <row r="717" spans="1:10" s="93" customFormat="1" ht="12">
      <c r="A717" s="169" t="s">
        <v>509</v>
      </c>
      <c r="B717" s="149" t="s">
        <v>502</v>
      </c>
      <c r="C717" s="174" t="s">
        <v>504</v>
      </c>
      <c r="D717" s="150">
        <v>0.15309027777777778</v>
      </c>
      <c r="E717" s="151">
        <v>0.14436413194444445</v>
      </c>
      <c r="F717" s="173">
        <v>66.790000000000006</v>
      </c>
      <c r="G717" s="158"/>
      <c r="H717" s="104" t="s">
        <v>102</v>
      </c>
      <c r="I717" s="154" t="s">
        <v>15</v>
      </c>
      <c r="J717" s="154">
        <v>44</v>
      </c>
    </row>
    <row r="718" spans="1:10" s="93" customFormat="1" ht="12">
      <c r="A718" s="169" t="s">
        <v>509</v>
      </c>
      <c r="B718" s="149" t="s">
        <v>502</v>
      </c>
      <c r="C718" s="174" t="s">
        <v>556</v>
      </c>
      <c r="D718" s="150">
        <v>0.16997685185185185</v>
      </c>
      <c r="E718" s="151">
        <v>0.16003320601851853</v>
      </c>
      <c r="F718" s="173">
        <v>55.03</v>
      </c>
      <c r="G718" s="158"/>
      <c r="H718" s="104" t="s">
        <v>102</v>
      </c>
      <c r="I718" s="154" t="s">
        <v>16</v>
      </c>
      <c r="J718" s="154">
        <v>46</v>
      </c>
    </row>
    <row r="719" spans="1:10" s="93" customFormat="1" ht="12">
      <c r="A719" s="169" t="s">
        <v>509</v>
      </c>
      <c r="B719" s="149" t="s">
        <v>502</v>
      </c>
      <c r="C719" s="149" t="s">
        <v>557</v>
      </c>
      <c r="D719" s="150">
        <v>0.17184027777777777</v>
      </c>
      <c r="E719" s="151">
        <v>0.17184027777777777</v>
      </c>
      <c r="F719" s="173">
        <v>51.25</v>
      </c>
      <c r="G719" s="158"/>
      <c r="H719" s="104" t="s">
        <v>102</v>
      </c>
      <c r="I719" s="154" t="s">
        <v>16</v>
      </c>
      <c r="J719" s="154">
        <v>31</v>
      </c>
    </row>
    <row r="720" spans="1:10" s="93" customFormat="1" ht="12">
      <c r="A720" s="169" t="s">
        <v>509</v>
      </c>
      <c r="B720" s="149" t="s">
        <v>502</v>
      </c>
      <c r="C720" s="174" t="s">
        <v>558</v>
      </c>
      <c r="D720" s="150">
        <v>0.17563657407407407</v>
      </c>
      <c r="E720" s="151">
        <v>0.17563657407407407</v>
      </c>
      <c r="F720" s="173">
        <v>50.14</v>
      </c>
      <c r="G720" s="159"/>
      <c r="H720" s="104" t="s">
        <v>102</v>
      </c>
      <c r="I720" s="154" t="s">
        <v>16</v>
      </c>
      <c r="J720" s="154">
        <v>33</v>
      </c>
    </row>
    <row r="721" spans="1:10" s="93" customFormat="1" ht="12">
      <c r="A721" s="169" t="s">
        <v>509</v>
      </c>
      <c r="B721" s="149" t="s">
        <v>502</v>
      </c>
      <c r="C721" s="174" t="s">
        <v>559</v>
      </c>
      <c r="D721" s="150">
        <v>0.21471064814814814</v>
      </c>
      <c r="E721" s="151">
        <v>0.17818836689814813</v>
      </c>
      <c r="F721" s="173">
        <v>49.43</v>
      </c>
      <c r="G721" s="158"/>
      <c r="H721" s="104" t="s">
        <v>102</v>
      </c>
      <c r="I721" s="154" t="s">
        <v>16</v>
      </c>
      <c r="J721" s="154">
        <v>61</v>
      </c>
    </row>
    <row r="722" spans="1:10" s="93" customFormat="1" ht="12">
      <c r="A722" s="169" t="s">
        <v>509</v>
      </c>
      <c r="B722" s="149" t="s">
        <v>502</v>
      </c>
      <c r="C722" s="174" t="s">
        <v>560</v>
      </c>
      <c r="D722" s="150">
        <v>0.24159722222222224</v>
      </c>
      <c r="E722" s="151">
        <v>0.24159722222222224</v>
      </c>
      <c r="F722" s="173">
        <v>36.450000000000003</v>
      </c>
      <c r="G722" s="158"/>
      <c r="H722" s="104" t="s">
        <v>102</v>
      </c>
      <c r="I722" s="154" t="s">
        <v>16</v>
      </c>
      <c r="J722" s="154">
        <v>32</v>
      </c>
    </row>
    <row r="723" spans="1:10" s="93" customFormat="1" ht="12">
      <c r="A723" s="169" t="s">
        <v>509</v>
      </c>
      <c r="B723" s="149" t="s">
        <v>502</v>
      </c>
      <c r="C723" s="174" t="s">
        <v>561</v>
      </c>
      <c r="D723" s="150">
        <v>0.24990740740740738</v>
      </c>
      <c r="E723" s="151">
        <v>0.24990740740740738</v>
      </c>
      <c r="F723" s="173">
        <v>35.24</v>
      </c>
      <c r="G723" s="158"/>
      <c r="H723" s="104" t="s">
        <v>102</v>
      </c>
      <c r="I723" s="154" t="s">
        <v>16</v>
      </c>
      <c r="J723" s="154">
        <v>30</v>
      </c>
    </row>
    <row r="724" spans="1:10" s="93" customFormat="1" ht="12">
      <c r="A724" s="169" t="s">
        <v>509</v>
      </c>
      <c r="B724" s="149" t="s">
        <v>44</v>
      </c>
      <c r="C724" s="174" t="s">
        <v>256</v>
      </c>
      <c r="D724" s="150">
        <v>0.13234953703703703</v>
      </c>
      <c r="E724" s="151">
        <v>0.12831287615740741</v>
      </c>
      <c r="F724" s="173">
        <v>68.64</v>
      </c>
      <c r="G724" s="158">
        <v>237.27</v>
      </c>
      <c r="H724" s="104" t="s">
        <v>82</v>
      </c>
      <c r="I724" s="154" t="s">
        <v>16</v>
      </c>
      <c r="J724" s="154">
        <v>42</v>
      </c>
    </row>
    <row r="725" spans="1:10" s="93" customFormat="1" ht="12">
      <c r="A725" s="169" t="s">
        <v>509</v>
      </c>
      <c r="B725" s="149" t="s">
        <v>44</v>
      </c>
      <c r="C725" s="174" t="s">
        <v>562</v>
      </c>
      <c r="D725" s="150">
        <v>0.14949074074074073</v>
      </c>
      <c r="E725" s="151">
        <v>0.14805562962962962</v>
      </c>
      <c r="F725" s="173">
        <v>59.49</v>
      </c>
      <c r="G725" s="149"/>
      <c r="H725" s="104" t="s">
        <v>82</v>
      </c>
      <c r="I725" s="154" t="s">
        <v>16</v>
      </c>
      <c r="J725" s="154">
        <v>39</v>
      </c>
    </row>
    <row r="726" spans="1:10" s="93" customFormat="1" ht="12">
      <c r="A726" s="169" t="s">
        <v>509</v>
      </c>
      <c r="B726" s="149" t="s">
        <v>44</v>
      </c>
      <c r="C726" s="174" t="s">
        <v>259</v>
      </c>
      <c r="D726" s="150">
        <v>0.17218749999999999</v>
      </c>
      <c r="E726" s="151">
        <v>0.15842971875</v>
      </c>
      <c r="F726" s="173">
        <v>55.59</v>
      </c>
      <c r="G726" s="149"/>
      <c r="H726" s="104" t="s">
        <v>82</v>
      </c>
      <c r="I726" s="154" t="s">
        <v>16</v>
      </c>
      <c r="J726" s="154">
        <v>49</v>
      </c>
    </row>
    <row r="727" spans="1:10" s="93" customFormat="1" ht="12">
      <c r="A727" s="169" t="s">
        <v>509</v>
      </c>
      <c r="B727" s="149" t="s">
        <v>44</v>
      </c>
      <c r="C727" s="174" t="s">
        <v>563</v>
      </c>
      <c r="D727" s="150">
        <v>0.18005787037037035</v>
      </c>
      <c r="E727" s="151">
        <v>0.18005787037037035</v>
      </c>
      <c r="F727" s="173">
        <v>53.55</v>
      </c>
      <c r="G727" s="149"/>
      <c r="H727" s="104" t="s">
        <v>82</v>
      </c>
      <c r="I727" s="154" t="s">
        <v>15</v>
      </c>
      <c r="J727" s="154">
        <v>26</v>
      </c>
    </row>
    <row r="728" spans="1:10" s="93" customFormat="1" ht="12">
      <c r="A728" s="169" t="s">
        <v>509</v>
      </c>
      <c r="B728" s="149" t="s">
        <v>44</v>
      </c>
      <c r="C728" s="174" t="s">
        <v>564</v>
      </c>
      <c r="D728" s="150">
        <v>0.18609953703703705</v>
      </c>
      <c r="E728" s="151">
        <v>0.18609953703703705</v>
      </c>
      <c r="F728" s="173">
        <v>51.81</v>
      </c>
      <c r="G728" s="158"/>
      <c r="H728" s="104" t="s">
        <v>82</v>
      </c>
      <c r="I728" s="154" t="s">
        <v>15</v>
      </c>
      <c r="J728" s="154">
        <v>27</v>
      </c>
    </row>
    <row r="729" spans="1:10" s="93" customFormat="1" ht="12">
      <c r="A729" s="169" t="s">
        <v>509</v>
      </c>
      <c r="B729" s="149" t="s">
        <v>44</v>
      </c>
      <c r="C729" s="174" t="s">
        <v>565</v>
      </c>
      <c r="D729" s="150">
        <v>0.19721064814814815</v>
      </c>
      <c r="E729" s="151">
        <v>0.19721064814814815</v>
      </c>
      <c r="F729" s="173">
        <v>48.89</v>
      </c>
      <c r="G729" s="149"/>
      <c r="H729" s="104" t="s">
        <v>82</v>
      </c>
      <c r="I729" s="154" t="s">
        <v>15</v>
      </c>
      <c r="J729" s="154">
        <v>27</v>
      </c>
    </row>
    <row r="730" spans="1:10" s="93" customFormat="1" ht="12">
      <c r="A730" s="169" t="s">
        <v>509</v>
      </c>
      <c r="B730" s="149" t="s">
        <v>44</v>
      </c>
      <c r="C730" s="174" t="s">
        <v>566</v>
      </c>
      <c r="D730" s="150">
        <v>0.19434027777777776</v>
      </c>
      <c r="E730" s="151">
        <v>0.18159155555555553</v>
      </c>
      <c r="F730" s="173">
        <v>48.5</v>
      </c>
      <c r="G730" s="149"/>
      <c r="H730" s="104" t="s">
        <v>82</v>
      </c>
      <c r="I730" s="154" t="s">
        <v>16</v>
      </c>
      <c r="J730" s="154">
        <v>47</v>
      </c>
    </row>
    <row r="731" spans="1:10" s="93" customFormat="1" ht="12">
      <c r="A731" s="169" t="s">
        <v>509</v>
      </c>
      <c r="B731" s="149" t="s">
        <v>235</v>
      </c>
      <c r="C731" s="174" t="s">
        <v>567</v>
      </c>
      <c r="D731" s="150">
        <v>0.16555555555555554</v>
      </c>
      <c r="E731" s="151">
        <v>0.14254333333333333</v>
      </c>
      <c r="F731" s="173">
        <v>61.79</v>
      </c>
      <c r="G731" s="158">
        <v>222.77</v>
      </c>
      <c r="H731" s="104" t="s">
        <v>82</v>
      </c>
      <c r="I731" s="155" t="s">
        <v>16</v>
      </c>
      <c r="J731" s="155">
        <v>57</v>
      </c>
    </row>
    <row r="732" spans="1:10" s="93" customFormat="1" ht="12">
      <c r="A732" s="169" t="s">
        <v>509</v>
      </c>
      <c r="B732" s="149" t="s">
        <v>235</v>
      </c>
      <c r="C732" s="174" t="s">
        <v>568</v>
      </c>
      <c r="D732" s="150">
        <v>0.16641203703703702</v>
      </c>
      <c r="E732" s="151">
        <v>0.14948793287037035</v>
      </c>
      <c r="F732" s="173">
        <v>58.92</v>
      </c>
      <c r="G732" s="149"/>
      <c r="H732" s="104" t="s">
        <v>82</v>
      </c>
      <c r="I732" s="154" t="s">
        <v>16</v>
      </c>
      <c r="J732" s="154">
        <v>52</v>
      </c>
    </row>
    <row r="733" spans="1:10" s="93" customFormat="1" ht="12">
      <c r="A733" s="169" t="s">
        <v>509</v>
      </c>
      <c r="B733" s="149" t="s">
        <v>235</v>
      </c>
      <c r="C733" s="174" t="s">
        <v>356</v>
      </c>
      <c r="D733" s="150">
        <v>0.15065972222222221</v>
      </c>
      <c r="E733" s="151">
        <v>0.15065972222222221</v>
      </c>
      <c r="F733" s="173">
        <v>58.46</v>
      </c>
      <c r="G733" s="149"/>
      <c r="H733" s="104" t="s">
        <v>82</v>
      </c>
      <c r="I733" s="155" t="s">
        <v>16</v>
      </c>
      <c r="J733" s="155">
        <v>31</v>
      </c>
    </row>
    <row r="734" spans="1:10" s="93" customFormat="1" ht="12">
      <c r="A734" s="169" t="s">
        <v>509</v>
      </c>
      <c r="B734" s="149" t="s">
        <v>235</v>
      </c>
      <c r="C734" s="174" t="s">
        <v>569</v>
      </c>
      <c r="D734" s="150">
        <v>0.26428240740740744</v>
      </c>
      <c r="E734" s="151">
        <v>0.2211250902777778</v>
      </c>
      <c r="F734" s="173">
        <v>43.6</v>
      </c>
      <c r="G734" s="153"/>
      <c r="H734" s="104" t="s">
        <v>82</v>
      </c>
      <c r="I734" s="154" t="s">
        <v>15</v>
      </c>
      <c r="J734" s="154">
        <v>57</v>
      </c>
    </row>
    <row r="735" spans="1:10" s="93" customFormat="1" ht="12">
      <c r="A735" s="169"/>
      <c r="B735" s="159"/>
      <c r="C735" s="96"/>
      <c r="D735" s="97"/>
      <c r="E735" s="98"/>
      <c r="F735" s="99"/>
      <c r="G735" s="100"/>
      <c r="H735" s="101"/>
      <c r="I735" s="101"/>
      <c r="J735" s="101"/>
    </row>
    <row r="736" spans="1:10" s="93" customFormat="1" ht="12">
      <c r="B736" s="159"/>
      <c r="C736" s="96"/>
      <c r="D736" s="97"/>
      <c r="E736" s="98"/>
      <c r="F736" s="99"/>
      <c r="G736" s="100"/>
      <c r="H736" s="101"/>
      <c r="I736" s="101"/>
      <c r="J736" s="101"/>
    </row>
    <row r="737" spans="1:10" s="93" customFormat="1" ht="12">
      <c r="A737" s="169" t="s">
        <v>570</v>
      </c>
      <c r="B737" s="172" t="s">
        <v>17</v>
      </c>
      <c r="C737" s="175" t="s">
        <v>571</v>
      </c>
      <c r="D737" s="150">
        <v>0.106875</v>
      </c>
      <c r="E737" s="151">
        <v>0.106875</v>
      </c>
      <c r="F737" s="152">
        <v>82.41</v>
      </c>
      <c r="G737" s="158">
        <v>316.95</v>
      </c>
      <c r="H737" s="104" t="s">
        <v>82</v>
      </c>
      <c r="I737" s="154" t="s">
        <v>16</v>
      </c>
      <c r="J737" s="154">
        <v>27</v>
      </c>
    </row>
    <row r="738" spans="1:10" s="93" customFormat="1" ht="12">
      <c r="A738" s="169" t="s">
        <v>572</v>
      </c>
      <c r="B738" s="172" t="s">
        <v>17</v>
      </c>
      <c r="C738" s="175" t="s">
        <v>573</v>
      </c>
      <c r="D738" s="150">
        <v>0.11259259259259259</v>
      </c>
      <c r="E738" s="151">
        <v>0.1115117037037037</v>
      </c>
      <c r="F738" s="152">
        <v>78.98</v>
      </c>
      <c r="G738" s="159"/>
      <c r="H738" s="104" t="s">
        <v>82</v>
      </c>
      <c r="I738" s="154" t="s">
        <v>16</v>
      </c>
      <c r="J738" s="154">
        <v>39</v>
      </c>
    </row>
    <row r="739" spans="1:10" s="93" customFormat="1" ht="12">
      <c r="A739" s="169" t="s">
        <v>572</v>
      </c>
      <c r="B739" s="172" t="s">
        <v>17</v>
      </c>
      <c r="C739" s="175" t="s">
        <v>510</v>
      </c>
      <c r="D739" s="150">
        <v>0.11197916666666667</v>
      </c>
      <c r="E739" s="151">
        <v>0.11197916666666667</v>
      </c>
      <c r="F739" s="152">
        <v>78.650000000000006</v>
      </c>
      <c r="G739" s="159"/>
      <c r="H739" s="104" t="s">
        <v>82</v>
      </c>
      <c r="I739" s="154" t="s">
        <v>16</v>
      </c>
      <c r="J739" s="154">
        <v>37</v>
      </c>
    </row>
    <row r="740" spans="1:10" s="93" customFormat="1" ht="12">
      <c r="A740" s="169" t="s">
        <v>572</v>
      </c>
      <c r="B740" s="172" t="s">
        <v>17</v>
      </c>
      <c r="C740" s="175" t="s">
        <v>93</v>
      </c>
      <c r="D740" s="150">
        <v>0.11451388888888887</v>
      </c>
      <c r="E740" s="151">
        <v>0.11451388888888887</v>
      </c>
      <c r="F740" s="152">
        <v>76.91</v>
      </c>
      <c r="G740" s="159"/>
      <c r="H740" s="104" t="s">
        <v>82</v>
      </c>
      <c r="I740" s="154" t="s">
        <v>16</v>
      </c>
      <c r="J740" s="154">
        <v>33</v>
      </c>
    </row>
    <row r="741" spans="1:10" s="93" customFormat="1" ht="12">
      <c r="A741" s="169" t="s">
        <v>572</v>
      </c>
      <c r="B741" s="172" t="s">
        <v>17</v>
      </c>
      <c r="C741" s="175" t="s">
        <v>485</v>
      </c>
      <c r="D741" s="150">
        <v>0.11879629629629629</v>
      </c>
      <c r="E741" s="151">
        <v>0.11879629629629629</v>
      </c>
      <c r="F741" s="152">
        <v>74.14</v>
      </c>
      <c r="G741" s="159"/>
      <c r="H741" s="104" t="s">
        <v>82</v>
      </c>
      <c r="I741" s="154" t="s">
        <v>16</v>
      </c>
      <c r="J741" s="154">
        <v>36</v>
      </c>
    </row>
    <row r="742" spans="1:10" s="93" customFormat="1" ht="12">
      <c r="A742" s="169" t="s">
        <v>572</v>
      </c>
      <c r="B742" s="172" t="s">
        <v>17</v>
      </c>
      <c r="C742" s="175" t="s">
        <v>273</v>
      </c>
      <c r="D742" s="150">
        <v>0.11951388888888888</v>
      </c>
      <c r="E742" s="151">
        <v>0.11951388888888888</v>
      </c>
      <c r="F742" s="152">
        <v>73.69</v>
      </c>
      <c r="G742" s="159"/>
      <c r="H742" s="104" t="s">
        <v>82</v>
      </c>
      <c r="I742" s="154" t="s">
        <v>16</v>
      </c>
      <c r="J742" s="154">
        <v>30</v>
      </c>
    </row>
    <row r="743" spans="1:10" s="93" customFormat="1" ht="12">
      <c r="A743" s="169" t="s">
        <v>572</v>
      </c>
      <c r="B743" s="172" t="s">
        <v>17</v>
      </c>
      <c r="C743" s="175" t="s">
        <v>574</v>
      </c>
      <c r="D743" s="150">
        <v>0.12105324074074075</v>
      </c>
      <c r="E743" s="151">
        <v>0.12105324074074075</v>
      </c>
      <c r="F743" s="152">
        <v>72.760000000000005</v>
      </c>
      <c r="G743" s="159"/>
      <c r="H743" s="104" t="s">
        <v>82</v>
      </c>
      <c r="I743" s="154" t="s">
        <v>16</v>
      </c>
      <c r="J743" s="154">
        <v>27</v>
      </c>
    </row>
    <row r="744" spans="1:10" s="93" customFormat="1" ht="12">
      <c r="A744" s="169" t="s">
        <v>572</v>
      </c>
      <c r="B744" s="172" t="s">
        <v>17</v>
      </c>
      <c r="C744" s="175" t="s">
        <v>575</v>
      </c>
      <c r="D744" s="150">
        <v>0.12222222222222223</v>
      </c>
      <c r="E744" s="151">
        <v>0.12222222222222223</v>
      </c>
      <c r="F744" s="152">
        <v>72.06</v>
      </c>
      <c r="G744" s="159"/>
      <c r="H744" s="104" t="s">
        <v>82</v>
      </c>
      <c r="I744" s="154" t="s">
        <v>16</v>
      </c>
      <c r="J744" s="154">
        <v>35</v>
      </c>
    </row>
    <row r="745" spans="1:10" s="93" customFormat="1" ht="12">
      <c r="A745" s="169" t="s">
        <v>572</v>
      </c>
      <c r="B745" s="172" t="s">
        <v>17</v>
      </c>
      <c r="C745" s="175" t="s">
        <v>383</v>
      </c>
      <c r="D745" s="150">
        <v>0.12921296296296295</v>
      </c>
      <c r="E745" s="151">
        <v>0.12257141666666665</v>
      </c>
      <c r="F745" s="152">
        <v>71.849999999999994</v>
      </c>
      <c r="G745" s="159"/>
      <c r="H745" s="104" t="s">
        <v>82</v>
      </c>
      <c r="I745" s="154" t="s">
        <v>16</v>
      </c>
      <c r="J745" s="154">
        <v>45</v>
      </c>
    </row>
    <row r="746" spans="1:10" s="93" customFormat="1" ht="12">
      <c r="A746" s="169" t="s">
        <v>572</v>
      </c>
      <c r="B746" s="172" t="s">
        <v>17</v>
      </c>
      <c r="C746" s="175" t="s">
        <v>513</v>
      </c>
      <c r="D746" s="150">
        <v>0.12695601851851851</v>
      </c>
      <c r="E746" s="151">
        <v>0.12397255208333333</v>
      </c>
      <c r="F746" s="152">
        <v>71.040000000000006</v>
      </c>
      <c r="G746" s="159"/>
      <c r="H746" s="104" t="s">
        <v>82</v>
      </c>
      <c r="I746" s="154" t="s">
        <v>16</v>
      </c>
      <c r="J746" s="154">
        <v>41</v>
      </c>
    </row>
    <row r="747" spans="1:10" s="93" customFormat="1" ht="12">
      <c r="A747" s="169" t="s">
        <v>572</v>
      </c>
      <c r="B747" s="172" t="s">
        <v>17</v>
      </c>
      <c r="C747" s="175" t="s">
        <v>387</v>
      </c>
      <c r="D747" s="150">
        <v>0.13422453703703704</v>
      </c>
      <c r="E747" s="151">
        <v>0.12445299074074075</v>
      </c>
      <c r="F747" s="152">
        <v>70.77</v>
      </c>
      <c r="G747" s="159"/>
      <c r="H747" s="104" t="s">
        <v>82</v>
      </c>
      <c r="I747" s="154" t="s">
        <v>16</v>
      </c>
      <c r="J747" s="154">
        <v>48</v>
      </c>
    </row>
    <row r="748" spans="1:10" s="93" customFormat="1" ht="12">
      <c r="A748" s="169" t="s">
        <v>572</v>
      </c>
      <c r="B748" s="172" t="s">
        <v>17</v>
      </c>
      <c r="C748" s="175" t="s">
        <v>576</v>
      </c>
      <c r="D748" s="150">
        <v>0.13060185185185186</v>
      </c>
      <c r="E748" s="151">
        <v>0.12480312962962964</v>
      </c>
      <c r="F748" s="152">
        <v>70.569999999999993</v>
      </c>
      <c r="G748" s="159"/>
      <c r="H748" s="104" t="s">
        <v>82</v>
      </c>
      <c r="I748" s="154" t="s">
        <v>16</v>
      </c>
      <c r="J748" s="154">
        <v>44</v>
      </c>
    </row>
    <row r="749" spans="1:10" s="93" customFormat="1" ht="12">
      <c r="A749" s="169" t="s">
        <v>572</v>
      </c>
      <c r="B749" s="172" t="s">
        <v>17</v>
      </c>
      <c r="C749" s="175" t="s">
        <v>577</v>
      </c>
      <c r="D749" s="150">
        <v>0.15234953703703705</v>
      </c>
      <c r="E749" s="151">
        <v>0.12643488078703705</v>
      </c>
      <c r="F749" s="152">
        <v>69.66</v>
      </c>
      <c r="G749" s="159"/>
      <c r="H749" s="104" t="s">
        <v>82</v>
      </c>
      <c r="I749" s="154" t="s">
        <v>16</v>
      </c>
      <c r="J749" s="154">
        <v>61</v>
      </c>
    </row>
    <row r="750" spans="1:10" s="93" customFormat="1" ht="12">
      <c r="A750" s="169" t="s">
        <v>572</v>
      </c>
      <c r="B750" s="172" t="s">
        <v>17</v>
      </c>
      <c r="C750" s="175" t="s">
        <v>578</v>
      </c>
      <c r="D750" s="150">
        <v>0.13160879629629629</v>
      </c>
      <c r="E750" s="151">
        <v>0.12668662731481481</v>
      </c>
      <c r="F750" s="152">
        <v>69.52</v>
      </c>
      <c r="G750" s="159"/>
      <c r="H750" s="104" t="s">
        <v>82</v>
      </c>
      <c r="I750" s="154" t="s">
        <v>16</v>
      </c>
      <c r="J750" s="154">
        <v>43</v>
      </c>
    </row>
    <row r="751" spans="1:10" s="93" customFormat="1" ht="12">
      <c r="A751" s="169" t="s">
        <v>572</v>
      </c>
      <c r="B751" s="172" t="s">
        <v>17</v>
      </c>
      <c r="C751" s="175" t="s">
        <v>579</v>
      </c>
      <c r="D751" s="150">
        <v>0.12956018518518517</v>
      </c>
      <c r="E751" s="151">
        <v>0.12742244212962961</v>
      </c>
      <c r="F751" s="152">
        <v>69.12</v>
      </c>
      <c r="G751" s="159"/>
      <c r="H751" s="104" t="s">
        <v>82</v>
      </c>
      <c r="I751" s="154" t="s">
        <v>16</v>
      </c>
      <c r="J751" s="154">
        <v>40</v>
      </c>
    </row>
    <row r="752" spans="1:10" s="93" customFormat="1" ht="12">
      <c r="A752" s="169" t="s">
        <v>572</v>
      </c>
      <c r="B752" s="172" t="s">
        <v>17</v>
      </c>
      <c r="C752" s="175" t="s">
        <v>182</v>
      </c>
      <c r="D752" s="150">
        <v>0.13261574074074076</v>
      </c>
      <c r="E752" s="151">
        <v>0.12765591203703705</v>
      </c>
      <c r="F752" s="152">
        <v>68.989999999999995</v>
      </c>
      <c r="G752" s="159"/>
      <c r="H752" s="104" t="s">
        <v>82</v>
      </c>
      <c r="I752" s="154" t="s">
        <v>16</v>
      </c>
      <c r="J752" s="154">
        <v>43</v>
      </c>
    </row>
    <row r="753" spans="1:10" s="93" customFormat="1" ht="12">
      <c r="A753" s="169" t="s">
        <v>572</v>
      </c>
      <c r="B753" s="172" t="s">
        <v>17</v>
      </c>
      <c r="C753" s="175" t="s">
        <v>580</v>
      </c>
      <c r="D753" s="150">
        <v>0.13206018518518517</v>
      </c>
      <c r="E753" s="151">
        <v>0.13170362268518515</v>
      </c>
      <c r="F753" s="152">
        <v>66.87</v>
      </c>
      <c r="G753" s="159"/>
      <c r="H753" s="104" t="s">
        <v>82</v>
      </c>
      <c r="I753" s="154" t="s">
        <v>16</v>
      </c>
      <c r="J753" s="154">
        <v>38</v>
      </c>
    </row>
    <row r="754" spans="1:10" s="93" customFormat="1" ht="12">
      <c r="A754" s="169" t="s">
        <v>572</v>
      </c>
      <c r="B754" s="172" t="s">
        <v>17</v>
      </c>
      <c r="C754" s="175" t="s">
        <v>581</v>
      </c>
      <c r="D754" s="150">
        <v>0.13260416666666666</v>
      </c>
      <c r="E754" s="151">
        <v>0.13260416666666666</v>
      </c>
      <c r="F754" s="152">
        <v>66.42</v>
      </c>
      <c r="G754" s="159"/>
      <c r="H754" s="104" t="s">
        <v>82</v>
      </c>
      <c r="I754" s="154" t="s">
        <v>16</v>
      </c>
      <c r="J754" s="154">
        <v>28</v>
      </c>
    </row>
    <row r="755" spans="1:10" s="93" customFormat="1" ht="12">
      <c r="A755" s="169" t="s">
        <v>572</v>
      </c>
      <c r="B755" s="172" t="s">
        <v>17</v>
      </c>
      <c r="C755" s="175" t="s">
        <v>95</v>
      </c>
      <c r="D755" s="150">
        <v>0.13773148148148148</v>
      </c>
      <c r="E755" s="151">
        <v>0.13353067129629631</v>
      </c>
      <c r="F755" s="152">
        <v>65.959999999999994</v>
      </c>
      <c r="G755" s="159"/>
      <c r="H755" s="104" t="s">
        <v>82</v>
      </c>
      <c r="I755" s="154" t="s">
        <v>16</v>
      </c>
      <c r="J755" s="154">
        <v>42</v>
      </c>
    </row>
    <row r="756" spans="1:10" s="93" customFormat="1" ht="12">
      <c r="A756" s="169" t="s">
        <v>572</v>
      </c>
      <c r="B756" s="172" t="s">
        <v>17</v>
      </c>
      <c r="C756" s="175" t="s">
        <v>516</v>
      </c>
      <c r="D756" s="150">
        <v>0.15148148148148147</v>
      </c>
      <c r="E756" s="151">
        <v>0.15148148148148147</v>
      </c>
      <c r="F756" s="152">
        <v>63.65</v>
      </c>
      <c r="G756" s="159"/>
      <c r="H756" s="104" t="s">
        <v>82</v>
      </c>
      <c r="I756" s="154" t="s">
        <v>15</v>
      </c>
      <c r="J756" s="154">
        <v>33</v>
      </c>
    </row>
    <row r="757" spans="1:10" s="93" customFormat="1" ht="12">
      <c r="A757" s="169" t="s">
        <v>572</v>
      </c>
      <c r="B757" s="172" t="s">
        <v>17</v>
      </c>
      <c r="C757" s="175" t="s">
        <v>486</v>
      </c>
      <c r="D757" s="150">
        <v>0.14028935185185185</v>
      </c>
      <c r="E757" s="151">
        <v>0.13894257407407407</v>
      </c>
      <c r="F757" s="152">
        <v>63.39</v>
      </c>
      <c r="G757" s="159"/>
      <c r="H757" s="104" t="s">
        <v>82</v>
      </c>
      <c r="I757" s="154" t="s">
        <v>16</v>
      </c>
      <c r="J757" s="154">
        <v>39</v>
      </c>
    </row>
    <row r="758" spans="1:10" s="93" customFormat="1" ht="12">
      <c r="A758" s="169" t="s">
        <v>572</v>
      </c>
      <c r="B758" s="172" t="s">
        <v>17</v>
      </c>
      <c r="C758" s="175" t="s">
        <v>582</v>
      </c>
      <c r="D758" s="150">
        <v>0.14186342592592593</v>
      </c>
      <c r="E758" s="151">
        <v>0.14186342592592593</v>
      </c>
      <c r="F758" s="152">
        <v>62.08</v>
      </c>
      <c r="G758" s="159"/>
      <c r="H758" s="104" t="s">
        <v>82</v>
      </c>
      <c r="I758" s="154" t="s">
        <v>16</v>
      </c>
      <c r="J758" s="154">
        <v>30</v>
      </c>
    </row>
    <row r="759" spans="1:10" s="93" customFormat="1" ht="12">
      <c r="A759" s="169" t="s">
        <v>572</v>
      </c>
      <c r="B759" s="172" t="s">
        <v>17</v>
      </c>
      <c r="C759" s="175" t="s">
        <v>583</v>
      </c>
      <c r="D759" s="150">
        <v>0.14423611111111112</v>
      </c>
      <c r="E759" s="151">
        <v>0.14285144444444445</v>
      </c>
      <c r="F759" s="152">
        <v>61.65</v>
      </c>
      <c r="G759" s="159"/>
      <c r="H759" s="104" t="s">
        <v>82</v>
      </c>
      <c r="I759" s="154" t="s">
        <v>16</v>
      </c>
      <c r="J759" s="154">
        <v>39</v>
      </c>
    </row>
    <row r="760" spans="1:10" s="93" customFormat="1" ht="12">
      <c r="A760" s="169" t="s">
        <v>572</v>
      </c>
      <c r="B760" s="172" t="s">
        <v>17</v>
      </c>
      <c r="C760" s="175" t="s">
        <v>522</v>
      </c>
      <c r="D760" s="150">
        <v>0.14531250000000001</v>
      </c>
      <c r="E760" s="151">
        <v>0.1439175</v>
      </c>
      <c r="F760" s="152">
        <v>61.2</v>
      </c>
      <c r="G760" s="159"/>
      <c r="H760" s="104" t="s">
        <v>82</v>
      </c>
      <c r="I760" s="154" t="s">
        <v>16</v>
      </c>
      <c r="J760" s="154">
        <v>39</v>
      </c>
    </row>
    <row r="761" spans="1:10" s="93" customFormat="1" ht="12">
      <c r="A761" s="169" t="s">
        <v>572</v>
      </c>
      <c r="B761" s="172" t="s">
        <v>17</v>
      </c>
      <c r="C761" s="175" t="s">
        <v>584</v>
      </c>
      <c r="D761" s="150">
        <v>0.16403935185185184</v>
      </c>
      <c r="E761" s="151">
        <v>0.15856043749999998</v>
      </c>
      <c r="F761" s="152">
        <v>60.81</v>
      </c>
      <c r="G761" s="159"/>
      <c r="H761" s="104" t="s">
        <v>82</v>
      </c>
      <c r="I761" s="154" t="s">
        <v>15</v>
      </c>
      <c r="J761" s="154">
        <v>41</v>
      </c>
    </row>
    <row r="762" spans="1:10" s="93" customFormat="1" ht="12">
      <c r="A762" s="169" t="s">
        <v>572</v>
      </c>
      <c r="B762" s="172" t="s">
        <v>17</v>
      </c>
      <c r="C762" s="149" t="s">
        <v>521</v>
      </c>
      <c r="D762" s="150">
        <v>0.14672453703703703</v>
      </c>
      <c r="E762" s="151">
        <v>0.14531598148148148</v>
      </c>
      <c r="F762" s="152">
        <v>60.61</v>
      </c>
      <c r="G762" s="159"/>
      <c r="H762" s="104" t="s">
        <v>82</v>
      </c>
      <c r="I762" s="154" t="s">
        <v>16</v>
      </c>
      <c r="J762" s="154">
        <v>39</v>
      </c>
    </row>
    <row r="763" spans="1:10" s="93" customFormat="1" ht="12">
      <c r="A763" s="169" t="s">
        <v>572</v>
      </c>
      <c r="B763" s="172" t="s">
        <v>17</v>
      </c>
      <c r="C763" s="175" t="s">
        <v>487</v>
      </c>
      <c r="D763" s="150">
        <v>0.15981481481481483</v>
      </c>
      <c r="E763" s="151">
        <v>0.15981481481481483</v>
      </c>
      <c r="F763" s="152">
        <v>60.33</v>
      </c>
      <c r="G763" s="159"/>
      <c r="H763" s="104" t="s">
        <v>82</v>
      </c>
      <c r="I763" s="154" t="s">
        <v>15</v>
      </c>
      <c r="J763" s="154">
        <v>30</v>
      </c>
    </row>
    <row r="764" spans="1:10" s="93" customFormat="1" ht="12">
      <c r="A764" s="169" t="s">
        <v>572</v>
      </c>
      <c r="B764" s="172" t="s">
        <v>17</v>
      </c>
      <c r="C764" s="175" t="s">
        <v>90</v>
      </c>
      <c r="D764" s="150">
        <v>0.14634259259259261</v>
      </c>
      <c r="E764" s="151">
        <v>0.14634259259259261</v>
      </c>
      <c r="F764" s="152">
        <v>60.18</v>
      </c>
      <c r="G764" s="159"/>
      <c r="H764" s="104" t="s">
        <v>82</v>
      </c>
      <c r="I764" s="154" t="s">
        <v>16</v>
      </c>
      <c r="J764" s="154">
        <v>36</v>
      </c>
    </row>
    <row r="765" spans="1:10" s="93" customFormat="1" ht="12">
      <c r="A765" s="169" t="s">
        <v>572</v>
      </c>
      <c r="B765" s="172" t="s">
        <v>17</v>
      </c>
      <c r="C765" s="175" t="s">
        <v>390</v>
      </c>
      <c r="D765" s="150">
        <v>0.16035879629629629</v>
      </c>
      <c r="E765" s="151">
        <v>0.14640758101851853</v>
      </c>
      <c r="F765" s="152">
        <v>60.15</v>
      </c>
      <c r="G765" s="159"/>
      <c r="H765" s="104" t="s">
        <v>82</v>
      </c>
      <c r="I765" s="154" t="s">
        <v>16</v>
      </c>
      <c r="J765" s="154">
        <v>50</v>
      </c>
    </row>
    <row r="766" spans="1:10" s="93" customFormat="1" ht="12">
      <c r="A766" s="169" t="s">
        <v>572</v>
      </c>
      <c r="B766" s="172" t="s">
        <v>17</v>
      </c>
      <c r="C766" s="175" t="s">
        <v>84</v>
      </c>
      <c r="D766" s="150">
        <v>0.16037037037037036</v>
      </c>
      <c r="E766" s="151">
        <v>0.15212733333333331</v>
      </c>
      <c r="F766" s="152">
        <v>57.89</v>
      </c>
      <c r="G766" s="159"/>
      <c r="H766" s="104" t="s">
        <v>82</v>
      </c>
      <c r="I766" s="154" t="s">
        <v>16</v>
      </c>
      <c r="J766" s="154">
        <v>45</v>
      </c>
    </row>
    <row r="767" spans="1:10" s="93" customFormat="1" ht="12">
      <c r="A767" s="169" t="s">
        <v>572</v>
      </c>
      <c r="B767" s="172" t="s">
        <v>17</v>
      </c>
      <c r="C767" s="175" t="s">
        <v>585</v>
      </c>
      <c r="D767" s="150">
        <v>0.16372685185185185</v>
      </c>
      <c r="E767" s="151">
        <v>0.16372685185185185</v>
      </c>
      <c r="F767" s="152">
        <v>53.79</v>
      </c>
      <c r="G767" s="159"/>
      <c r="H767" s="104" t="s">
        <v>82</v>
      </c>
      <c r="I767" s="154" t="s">
        <v>16</v>
      </c>
      <c r="J767" s="154">
        <v>37</v>
      </c>
    </row>
    <row r="768" spans="1:10" s="93" customFormat="1" ht="12">
      <c r="A768" s="169" t="s">
        <v>572</v>
      </c>
      <c r="B768" s="172" t="s">
        <v>17</v>
      </c>
      <c r="C768" s="175" t="s">
        <v>363</v>
      </c>
      <c r="D768" s="150">
        <v>0.16414351851851852</v>
      </c>
      <c r="E768" s="151">
        <v>0.16414351851851852</v>
      </c>
      <c r="F768" s="152">
        <v>53.65</v>
      </c>
      <c r="G768" s="159"/>
      <c r="H768" s="104" t="s">
        <v>82</v>
      </c>
      <c r="I768" s="154" t="s">
        <v>16</v>
      </c>
      <c r="J768" s="154">
        <v>27</v>
      </c>
    </row>
    <row r="769" spans="1:10" s="93" customFormat="1" ht="12">
      <c r="A769" s="169" t="s">
        <v>572</v>
      </c>
      <c r="B769" s="172" t="s">
        <v>17</v>
      </c>
      <c r="C769" s="175" t="s">
        <v>586</v>
      </c>
      <c r="D769" s="150">
        <v>0.1809490740740741</v>
      </c>
      <c r="E769" s="151">
        <v>0.1809490740740741</v>
      </c>
      <c r="F769" s="152">
        <v>53.28</v>
      </c>
      <c r="G769" s="159"/>
      <c r="H769" s="104" t="s">
        <v>82</v>
      </c>
      <c r="I769" s="154" t="s">
        <v>15</v>
      </c>
      <c r="J769" s="154">
        <v>27</v>
      </c>
    </row>
    <row r="770" spans="1:10" s="93" customFormat="1" ht="12">
      <c r="A770" s="169" t="s">
        <v>572</v>
      </c>
      <c r="B770" s="172" t="s">
        <v>143</v>
      </c>
      <c r="C770" s="175" t="s">
        <v>146</v>
      </c>
      <c r="D770" s="150">
        <v>0.11650462962962964</v>
      </c>
      <c r="E770" s="151">
        <v>0.11051629166666667</v>
      </c>
      <c r="F770" s="152">
        <v>79.69</v>
      </c>
      <c r="G770" s="158">
        <v>301.16000000000003</v>
      </c>
      <c r="H770" s="104" t="s">
        <v>102</v>
      </c>
      <c r="I770" s="154" t="s">
        <v>16</v>
      </c>
      <c r="J770" s="154">
        <v>45</v>
      </c>
    </row>
    <row r="771" spans="1:10" s="93" customFormat="1" ht="12">
      <c r="A771" s="169" t="s">
        <v>572</v>
      </c>
      <c r="B771" s="172" t="s">
        <v>143</v>
      </c>
      <c r="C771" s="175" t="s">
        <v>147</v>
      </c>
      <c r="D771" s="150">
        <v>0.11318287037037038</v>
      </c>
      <c r="E771" s="151">
        <v>0.11318287037037038</v>
      </c>
      <c r="F771" s="152">
        <v>77.81</v>
      </c>
      <c r="G771" s="149"/>
      <c r="H771" s="104" t="s">
        <v>102</v>
      </c>
      <c r="I771" s="154" t="s">
        <v>16</v>
      </c>
      <c r="J771" s="154">
        <v>35</v>
      </c>
    </row>
    <row r="772" spans="1:10" s="93" customFormat="1" ht="12">
      <c r="A772" s="169" t="s">
        <v>572</v>
      </c>
      <c r="B772" s="172" t="s">
        <v>143</v>
      </c>
      <c r="C772" s="175" t="s">
        <v>587</v>
      </c>
      <c r="D772" s="150">
        <v>0.123125</v>
      </c>
      <c r="E772" s="151">
        <v>0.118520125</v>
      </c>
      <c r="F772" s="152">
        <v>74.31</v>
      </c>
      <c r="G772" s="149"/>
      <c r="H772" s="104" t="s">
        <v>102</v>
      </c>
      <c r="I772" s="154" t="s">
        <v>16</v>
      </c>
      <c r="J772" s="154">
        <v>43</v>
      </c>
    </row>
    <row r="773" spans="1:10" s="93" customFormat="1" ht="12">
      <c r="A773" s="169" t="s">
        <v>572</v>
      </c>
      <c r="B773" s="172" t="s">
        <v>143</v>
      </c>
      <c r="C773" s="175" t="s">
        <v>148</v>
      </c>
      <c r="D773" s="150">
        <v>0.13099537037037037</v>
      </c>
      <c r="E773" s="151">
        <v>0.12700001157407409</v>
      </c>
      <c r="F773" s="152">
        <v>69.349999999999994</v>
      </c>
      <c r="G773" s="149"/>
      <c r="H773" s="104" t="s">
        <v>102</v>
      </c>
      <c r="I773" s="154" t="s">
        <v>16</v>
      </c>
      <c r="J773" s="154">
        <v>42</v>
      </c>
    </row>
    <row r="774" spans="1:10" s="93" customFormat="1" ht="12">
      <c r="A774" s="169" t="s">
        <v>572</v>
      </c>
      <c r="B774" s="172" t="s">
        <v>19</v>
      </c>
      <c r="C774" s="175" t="s">
        <v>149</v>
      </c>
      <c r="D774" s="150">
        <v>0.1325462962962963</v>
      </c>
      <c r="E774" s="151">
        <v>0.11809875</v>
      </c>
      <c r="F774" s="152">
        <v>74.58</v>
      </c>
      <c r="G774" s="158">
        <v>289.47000000000003</v>
      </c>
      <c r="H774" s="104" t="s">
        <v>82</v>
      </c>
      <c r="I774" s="154" t="s">
        <v>16</v>
      </c>
      <c r="J774" s="154">
        <v>53</v>
      </c>
    </row>
    <row r="775" spans="1:10" s="93" customFormat="1" ht="12">
      <c r="A775" s="169" t="s">
        <v>572</v>
      </c>
      <c r="B775" s="172" t="s">
        <v>19</v>
      </c>
      <c r="C775" s="175" t="s">
        <v>150</v>
      </c>
      <c r="D775" s="150">
        <v>0.12364583333333333</v>
      </c>
      <c r="E775" s="151">
        <v>0.11987463541666667</v>
      </c>
      <c r="F775" s="152">
        <v>73.47</v>
      </c>
      <c r="G775" s="159"/>
      <c r="H775" s="104" t="s">
        <v>82</v>
      </c>
      <c r="I775" s="154" t="s">
        <v>16</v>
      </c>
      <c r="J775" s="154">
        <v>42</v>
      </c>
    </row>
    <row r="776" spans="1:10" s="93" customFormat="1" ht="12">
      <c r="A776" s="169" t="s">
        <v>572</v>
      </c>
      <c r="B776" s="172" t="s">
        <v>19</v>
      </c>
      <c r="C776" s="175" t="s">
        <v>588</v>
      </c>
      <c r="D776" s="150">
        <v>0.14359953703703704</v>
      </c>
      <c r="E776" s="151">
        <v>0.12363920138888888</v>
      </c>
      <c r="F776" s="152">
        <v>71.23</v>
      </c>
      <c r="G776" s="159"/>
      <c r="H776" s="104" t="s">
        <v>82</v>
      </c>
      <c r="I776" s="154" t="s">
        <v>16</v>
      </c>
      <c r="J776" s="154">
        <v>57</v>
      </c>
    </row>
    <row r="777" spans="1:10" s="93" customFormat="1" ht="12">
      <c r="A777" s="169" t="s">
        <v>572</v>
      </c>
      <c r="B777" s="172" t="s">
        <v>19</v>
      </c>
      <c r="C777" s="175" t="s">
        <v>319</v>
      </c>
      <c r="D777" s="150">
        <v>0.13130787037037037</v>
      </c>
      <c r="E777" s="151">
        <v>0.12547780092592592</v>
      </c>
      <c r="F777" s="152">
        <v>70.19</v>
      </c>
      <c r="G777" s="159"/>
      <c r="H777" s="104" t="s">
        <v>82</v>
      </c>
      <c r="I777" s="154" t="s">
        <v>16</v>
      </c>
      <c r="J777" s="154">
        <v>44</v>
      </c>
    </row>
    <row r="778" spans="1:10" s="93" customFormat="1" ht="12">
      <c r="A778" s="169" t="s">
        <v>572</v>
      </c>
      <c r="B778" s="172" t="s">
        <v>19</v>
      </c>
      <c r="C778" s="175" t="s">
        <v>589</v>
      </c>
      <c r="D778" s="150">
        <v>0.17280092592592591</v>
      </c>
      <c r="E778" s="151">
        <v>0.13331591435185183</v>
      </c>
      <c r="F778" s="152">
        <v>66.06</v>
      </c>
      <c r="G778" s="159"/>
      <c r="H778" s="104" t="s">
        <v>82</v>
      </c>
      <c r="I778" s="154" t="s">
        <v>16</v>
      </c>
      <c r="J778" s="154">
        <v>68</v>
      </c>
    </row>
    <row r="779" spans="1:10" s="93" customFormat="1" ht="12">
      <c r="A779" s="169" t="s">
        <v>572</v>
      </c>
      <c r="B779" s="172" t="s">
        <v>19</v>
      </c>
      <c r="C779" s="175" t="s">
        <v>459</v>
      </c>
      <c r="D779" s="150">
        <v>0.14489583333333333</v>
      </c>
      <c r="E779" s="151">
        <v>0.13744818750000001</v>
      </c>
      <c r="F779" s="152">
        <v>64.08</v>
      </c>
      <c r="G779" s="159"/>
      <c r="H779" s="104" t="s">
        <v>82</v>
      </c>
      <c r="I779" s="154" t="s">
        <v>16</v>
      </c>
      <c r="J779" s="154">
        <v>45</v>
      </c>
    </row>
    <row r="780" spans="1:10" s="93" customFormat="1" ht="12">
      <c r="A780" s="169" t="s">
        <v>572</v>
      </c>
      <c r="B780" s="172" t="s">
        <v>19</v>
      </c>
      <c r="C780" s="175" t="s">
        <v>590</v>
      </c>
      <c r="D780" s="150">
        <v>0.18085648148148148</v>
      </c>
      <c r="E780" s="151">
        <v>0.16380171527777776</v>
      </c>
      <c r="F780" s="152">
        <v>53.77</v>
      </c>
      <c r="G780" s="159"/>
      <c r="H780" s="104" t="s">
        <v>82</v>
      </c>
      <c r="I780" s="154" t="s">
        <v>16</v>
      </c>
      <c r="J780" s="154">
        <v>51</v>
      </c>
    </row>
    <row r="781" spans="1:10" s="93" customFormat="1" ht="12">
      <c r="A781" s="169" t="s">
        <v>572</v>
      </c>
      <c r="B781" s="172" t="s">
        <v>19</v>
      </c>
      <c r="C781" s="175" t="s">
        <v>591</v>
      </c>
      <c r="D781" s="150">
        <v>0.18847222222222224</v>
      </c>
      <c r="E781" s="151">
        <v>0.17744659722222222</v>
      </c>
      <c r="F781" s="152">
        <v>49.63</v>
      </c>
      <c r="G781" s="159"/>
      <c r="H781" s="104" t="s">
        <v>82</v>
      </c>
      <c r="I781" s="154" t="s">
        <v>16</v>
      </c>
      <c r="J781" s="154">
        <v>46</v>
      </c>
    </row>
    <row r="782" spans="1:10" s="93" customFormat="1" ht="12">
      <c r="A782" s="169" t="s">
        <v>572</v>
      </c>
      <c r="B782" s="172" t="s">
        <v>13</v>
      </c>
      <c r="C782" s="175" t="s">
        <v>167</v>
      </c>
      <c r="D782" s="150">
        <v>0.1446412037037037</v>
      </c>
      <c r="E782" s="151">
        <v>0.12588123958333333</v>
      </c>
      <c r="F782" s="152">
        <v>76.59</v>
      </c>
      <c r="G782" s="158">
        <v>279.67</v>
      </c>
      <c r="H782" s="104" t="s">
        <v>82</v>
      </c>
      <c r="I782" s="154" t="s">
        <v>15</v>
      </c>
      <c r="J782" s="154">
        <v>53</v>
      </c>
    </row>
    <row r="783" spans="1:10" s="93" customFormat="1" ht="12">
      <c r="A783" s="169" t="s">
        <v>572</v>
      </c>
      <c r="B783" s="172" t="s">
        <v>13</v>
      </c>
      <c r="C783" s="175" t="s">
        <v>129</v>
      </c>
      <c r="D783" s="150">
        <v>0.12684027777777776</v>
      </c>
      <c r="E783" s="151">
        <v>0.12474741319444443</v>
      </c>
      <c r="F783" s="152">
        <v>70.599999999999994</v>
      </c>
      <c r="G783" s="159"/>
      <c r="H783" s="104" t="s">
        <v>82</v>
      </c>
      <c r="I783" s="154" t="s">
        <v>16</v>
      </c>
      <c r="J783" s="154">
        <v>40</v>
      </c>
    </row>
    <row r="784" spans="1:10" s="93" customFormat="1" ht="12">
      <c r="A784" s="169" t="s">
        <v>572</v>
      </c>
      <c r="B784" s="172" t="s">
        <v>13</v>
      </c>
      <c r="C784" s="175" t="s">
        <v>172</v>
      </c>
      <c r="D784" s="150">
        <v>0.13019675925925925</v>
      </c>
      <c r="E784" s="151">
        <v>0.13019675925925925</v>
      </c>
      <c r="F784" s="152">
        <v>67.650000000000006</v>
      </c>
      <c r="G784" s="159"/>
      <c r="H784" s="104" t="s">
        <v>82</v>
      </c>
      <c r="I784" s="154" t="s">
        <v>16</v>
      </c>
      <c r="J784" s="154">
        <v>31</v>
      </c>
    </row>
    <row r="785" spans="1:10" s="93" customFormat="1" ht="12">
      <c r="A785" s="169" t="s">
        <v>572</v>
      </c>
      <c r="B785" s="172" t="s">
        <v>13</v>
      </c>
      <c r="C785" s="175" t="s">
        <v>141</v>
      </c>
      <c r="D785" s="150">
        <v>0.1358449074074074</v>
      </c>
      <c r="E785" s="151">
        <v>0.1358449074074074</v>
      </c>
      <c r="F785" s="152">
        <v>64.83</v>
      </c>
      <c r="G785" s="159"/>
      <c r="H785" s="104" t="s">
        <v>82</v>
      </c>
      <c r="I785" s="154" t="s">
        <v>16</v>
      </c>
      <c r="J785" s="154">
        <v>33</v>
      </c>
    </row>
    <row r="786" spans="1:10" s="93" customFormat="1" ht="12">
      <c r="A786" s="169" t="s">
        <v>572</v>
      </c>
      <c r="B786" s="172" t="s">
        <v>13</v>
      </c>
      <c r="C786" s="175" t="s">
        <v>303</v>
      </c>
      <c r="D786" s="150">
        <v>0.14185185185185187</v>
      </c>
      <c r="E786" s="151">
        <v>0.13654659259259261</v>
      </c>
      <c r="F786" s="152">
        <v>64.5</v>
      </c>
      <c r="G786" s="159"/>
      <c r="H786" s="104" t="s">
        <v>82</v>
      </c>
      <c r="I786" s="154" t="s">
        <v>16</v>
      </c>
      <c r="J786" s="154">
        <v>43</v>
      </c>
    </row>
    <row r="787" spans="1:10" s="93" customFormat="1" ht="12">
      <c r="A787" s="169" t="s">
        <v>572</v>
      </c>
      <c r="B787" s="172" t="s">
        <v>13</v>
      </c>
      <c r="C787" s="175" t="s">
        <v>592</v>
      </c>
      <c r="D787" s="150">
        <v>0.16229166666666667</v>
      </c>
      <c r="E787" s="151">
        <v>0.16229166666666667</v>
      </c>
      <c r="F787" s="152">
        <v>59.41</v>
      </c>
      <c r="G787" s="159"/>
      <c r="H787" s="104" t="s">
        <v>82</v>
      </c>
      <c r="I787" s="154" t="s">
        <v>15</v>
      </c>
      <c r="J787" s="154">
        <v>24</v>
      </c>
    </row>
    <row r="788" spans="1:10" s="93" customFormat="1" ht="12">
      <c r="A788" s="169" t="s">
        <v>572</v>
      </c>
      <c r="B788" s="172" t="s">
        <v>13</v>
      </c>
      <c r="C788" s="175" t="s">
        <v>528</v>
      </c>
      <c r="D788" s="150">
        <v>0.1486574074074074</v>
      </c>
      <c r="E788" s="151">
        <v>0.1486574074074074</v>
      </c>
      <c r="F788" s="152">
        <v>59.24</v>
      </c>
      <c r="G788" s="159"/>
      <c r="H788" s="104" t="s">
        <v>82</v>
      </c>
      <c r="I788" s="154" t="s">
        <v>16</v>
      </c>
      <c r="J788" s="154">
        <v>37</v>
      </c>
    </row>
    <row r="789" spans="1:10" s="93" customFormat="1" ht="12">
      <c r="A789" s="169" t="s">
        <v>572</v>
      </c>
      <c r="B789" s="172" t="s">
        <v>21</v>
      </c>
      <c r="C789" s="175" t="s">
        <v>158</v>
      </c>
      <c r="D789" s="150">
        <v>0.13865740740740742</v>
      </c>
      <c r="E789" s="151">
        <v>0.12659421296296297</v>
      </c>
      <c r="F789" s="152">
        <v>69.569999999999993</v>
      </c>
      <c r="G789" s="158">
        <v>270.81</v>
      </c>
      <c r="H789" s="104" t="s">
        <v>82</v>
      </c>
      <c r="I789" s="154" t="s">
        <v>16</v>
      </c>
      <c r="J789" s="154">
        <v>50</v>
      </c>
    </row>
    <row r="790" spans="1:10" s="93" customFormat="1" ht="12">
      <c r="A790" s="169" t="s">
        <v>572</v>
      </c>
      <c r="B790" s="172" t="s">
        <v>21</v>
      </c>
      <c r="C790" s="175" t="s">
        <v>346</v>
      </c>
      <c r="D790" s="150">
        <v>0.1537152777777778</v>
      </c>
      <c r="E790" s="151">
        <v>0.14127971180555557</v>
      </c>
      <c r="F790" s="152">
        <v>68.25</v>
      </c>
      <c r="G790" s="159"/>
      <c r="H790" s="104" t="s">
        <v>82</v>
      </c>
      <c r="I790" s="154" t="s">
        <v>15</v>
      </c>
      <c r="J790" s="154">
        <v>47</v>
      </c>
    </row>
    <row r="791" spans="1:10" s="93" customFormat="1" ht="12">
      <c r="A791" s="169" t="s">
        <v>572</v>
      </c>
      <c r="B791" s="172" t="s">
        <v>21</v>
      </c>
      <c r="C791" s="175" t="s">
        <v>347</v>
      </c>
      <c r="D791" s="150">
        <v>0.13858796296296297</v>
      </c>
      <c r="E791" s="151">
        <v>0.13048056712962963</v>
      </c>
      <c r="F791" s="152">
        <v>67.5</v>
      </c>
      <c r="G791" s="159"/>
      <c r="H791" s="104" t="s">
        <v>82</v>
      </c>
      <c r="I791" s="154" t="s">
        <v>16</v>
      </c>
      <c r="J791" s="154">
        <v>46</v>
      </c>
    </row>
    <row r="792" spans="1:10" s="93" customFormat="1" ht="12">
      <c r="A792" s="169" t="s">
        <v>572</v>
      </c>
      <c r="B792" s="172" t="s">
        <v>21</v>
      </c>
      <c r="C792" s="175" t="s">
        <v>593</v>
      </c>
      <c r="D792" s="150">
        <v>0.13449074074074074</v>
      </c>
      <c r="E792" s="151">
        <v>0.13449074074074074</v>
      </c>
      <c r="F792" s="152">
        <v>65.489999999999995</v>
      </c>
      <c r="G792" s="159"/>
      <c r="H792" s="104" t="s">
        <v>82</v>
      </c>
      <c r="I792" s="154" t="s">
        <v>16</v>
      </c>
      <c r="J792" s="154">
        <v>32</v>
      </c>
    </row>
    <row r="793" spans="1:10" s="93" customFormat="1" ht="12">
      <c r="A793" s="169" t="s">
        <v>572</v>
      </c>
      <c r="B793" s="172" t="s">
        <v>21</v>
      </c>
      <c r="C793" s="175" t="s">
        <v>594</v>
      </c>
      <c r="D793" s="150">
        <v>0.14579861111111111</v>
      </c>
      <c r="E793" s="151">
        <v>0.14579861111111111</v>
      </c>
      <c r="F793" s="152">
        <v>60.41</v>
      </c>
      <c r="G793" s="159"/>
      <c r="H793" s="104" t="s">
        <v>82</v>
      </c>
      <c r="I793" s="154" t="s">
        <v>16</v>
      </c>
      <c r="J793" s="154">
        <v>34</v>
      </c>
    </row>
    <row r="794" spans="1:10" s="93" customFormat="1" ht="12">
      <c r="A794" s="169" t="s">
        <v>572</v>
      </c>
      <c r="B794" s="172" t="s">
        <v>21</v>
      </c>
      <c r="C794" s="175" t="s">
        <v>595</v>
      </c>
      <c r="D794" s="150">
        <v>0.16718749999999999</v>
      </c>
      <c r="E794" s="151">
        <v>0.16718749999999999</v>
      </c>
      <c r="F794" s="152">
        <v>57.67</v>
      </c>
      <c r="G794" s="159"/>
      <c r="H794" s="104" t="s">
        <v>82</v>
      </c>
      <c r="I794" s="154" t="s">
        <v>15</v>
      </c>
      <c r="J794" s="154">
        <v>28</v>
      </c>
    </row>
    <row r="795" spans="1:10" s="93" customFormat="1" ht="12">
      <c r="A795" s="169" t="s">
        <v>572</v>
      </c>
      <c r="B795" s="172" t="s">
        <v>21</v>
      </c>
      <c r="C795" s="175" t="s">
        <v>596</v>
      </c>
      <c r="D795" s="150">
        <v>0.18464120370370371</v>
      </c>
      <c r="E795" s="151">
        <v>0.18137305439814816</v>
      </c>
      <c r="F795" s="152">
        <v>53.16</v>
      </c>
      <c r="G795" s="159"/>
      <c r="H795" s="104" t="s">
        <v>82</v>
      </c>
      <c r="I795" s="154" t="s">
        <v>15</v>
      </c>
      <c r="J795" s="154">
        <v>39</v>
      </c>
    </row>
    <row r="796" spans="1:10" s="93" customFormat="1" ht="12">
      <c r="A796" s="169" t="s">
        <v>572</v>
      </c>
      <c r="B796" s="172" t="s">
        <v>18</v>
      </c>
      <c r="C796" s="175" t="s">
        <v>597</v>
      </c>
      <c r="D796" s="150">
        <v>0.1350462962962963</v>
      </c>
      <c r="E796" s="151">
        <v>0.13092738425925926</v>
      </c>
      <c r="F796" s="152">
        <v>67.27</v>
      </c>
      <c r="G796" s="158">
        <v>258.27</v>
      </c>
      <c r="H796" s="104" t="s">
        <v>82</v>
      </c>
      <c r="I796" s="154" t="s">
        <v>16</v>
      </c>
      <c r="J796" s="154">
        <v>42</v>
      </c>
    </row>
    <row r="797" spans="1:10" s="93" customFormat="1" ht="12">
      <c r="A797" s="169" t="s">
        <v>572</v>
      </c>
      <c r="B797" s="172" t="s">
        <v>18</v>
      </c>
      <c r="C797" s="175" t="s">
        <v>598</v>
      </c>
      <c r="D797" s="150">
        <v>0.15006944444444445</v>
      </c>
      <c r="E797" s="151">
        <v>0.15006944444444445</v>
      </c>
      <c r="F797" s="152">
        <v>64.25</v>
      </c>
      <c r="G797" s="159"/>
      <c r="H797" s="104" t="s">
        <v>82</v>
      </c>
      <c r="I797" s="154" t="s">
        <v>15</v>
      </c>
      <c r="J797" s="154">
        <v>36</v>
      </c>
    </row>
    <row r="798" spans="1:10" s="93" customFormat="1" ht="12">
      <c r="A798" s="169" t="s">
        <v>572</v>
      </c>
      <c r="B798" s="172" t="s">
        <v>18</v>
      </c>
      <c r="C798" s="175" t="s">
        <v>229</v>
      </c>
      <c r="D798" s="150">
        <v>0.14535879629629631</v>
      </c>
      <c r="E798" s="151">
        <v>0.13788735416666667</v>
      </c>
      <c r="F798" s="152">
        <v>63.87</v>
      </c>
      <c r="G798" s="159"/>
      <c r="H798" s="104" t="s">
        <v>82</v>
      </c>
      <c r="I798" s="154" t="s">
        <v>16</v>
      </c>
      <c r="J798" s="154">
        <v>45</v>
      </c>
    </row>
    <row r="799" spans="1:10" s="93" customFormat="1" ht="12">
      <c r="A799" s="169" t="s">
        <v>572</v>
      </c>
      <c r="B799" s="172" t="s">
        <v>18</v>
      </c>
      <c r="C799" s="175" t="s">
        <v>112</v>
      </c>
      <c r="D799" s="150">
        <v>0.14006944444444444</v>
      </c>
      <c r="E799" s="151">
        <v>0.14006944444444444</v>
      </c>
      <c r="F799" s="152">
        <v>62.88</v>
      </c>
      <c r="G799" s="159"/>
      <c r="H799" s="104" t="s">
        <v>82</v>
      </c>
      <c r="I799" s="154" t="s">
        <v>16</v>
      </c>
      <c r="J799" s="154">
        <v>34</v>
      </c>
    </row>
    <row r="800" spans="1:10" s="93" customFormat="1" ht="12">
      <c r="A800" s="169" t="s">
        <v>572</v>
      </c>
      <c r="B800" s="172" t="s">
        <v>18</v>
      </c>
      <c r="C800" s="175" t="s">
        <v>435</v>
      </c>
      <c r="D800" s="150">
        <v>0.14461805555555554</v>
      </c>
      <c r="E800" s="151">
        <v>0.14461805555555554</v>
      </c>
      <c r="F800" s="152">
        <v>60.9</v>
      </c>
      <c r="G800" s="159"/>
      <c r="H800" s="104" t="s">
        <v>82</v>
      </c>
      <c r="I800" s="154" t="s">
        <v>16</v>
      </c>
      <c r="J800" s="154">
        <v>32</v>
      </c>
    </row>
    <row r="801" spans="1:10" s="93" customFormat="1" ht="12">
      <c r="A801" s="169" t="s">
        <v>572</v>
      </c>
      <c r="B801" s="172" t="s">
        <v>18</v>
      </c>
      <c r="C801" s="175" t="s">
        <v>548</v>
      </c>
      <c r="D801" s="150">
        <v>0.14535879629629631</v>
      </c>
      <c r="E801" s="151">
        <v>0.14535879629629631</v>
      </c>
      <c r="F801" s="152">
        <v>60.59</v>
      </c>
      <c r="G801" s="159"/>
      <c r="H801" s="104" t="s">
        <v>82</v>
      </c>
      <c r="I801" s="154" t="s">
        <v>16</v>
      </c>
      <c r="J801" s="154">
        <v>33</v>
      </c>
    </row>
    <row r="802" spans="1:10" s="93" customFormat="1" ht="12">
      <c r="A802" s="169" t="s">
        <v>572</v>
      </c>
      <c r="B802" s="172" t="s">
        <v>18</v>
      </c>
      <c r="C802" s="175" t="s">
        <v>501</v>
      </c>
      <c r="D802" s="150">
        <v>0.1519675925925926</v>
      </c>
      <c r="E802" s="151">
        <v>0.14839635416666669</v>
      </c>
      <c r="F802" s="152">
        <v>59.35</v>
      </c>
      <c r="G802" s="159"/>
      <c r="H802" s="104" t="s">
        <v>82</v>
      </c>
      <c r="I802" s="154" t="s">
        <v>16</v>
      </c>
      <c r="J802" s="154">
        <v>41</v>
      </c>
    </row>
    <row r="803" spans="1:10" s="93" customFormat="1" ht="12">
      <c r="A803" s="169" t="s">
        <v>572</v>
      </c>
      <c r="B803" s="172" t="s">
        <v>18</v>
      </c>
      <c r="C803" s="175" t="s">
        <v>599</v>
      </c>
      <c r="D803" s="150">
        <v>0.15089120370370371</v>
      </c>
      <c r="E803" s="151">
        <v>0.15089120370370371</v>
      </c>
      <c r="F803" s="152">
        <v>58.37</v>
      </c>
      <c r="G803" s="159"/>
      <c r="H803" s="104" t="s">
        <v>82</v>
      </c>
      <c r="I803" s="154" t="s">
        <v>16</v>
      </c>
      <c r="J803" s="154">
        <v>28</v>
      </c>
    </row>
    <row r="804" spans="1:10" s="93" customFormat="1" ht="12">
      <c r="A804" s="169" t="s">
        <v>572</v>
      </c>
      <c r="B804" s="172" t="s">
        <v>18</v>
      </c>
      <c r="C804" s="175" t="s">
        <v>231</v>
      </c>
      <c r="D804" s="150">
        <v>0.17591435185185186</v>
      </c>
      <c r="E804" s="151">
        <v>0.17591435185185186</v>
      </c>
      <c r="F804" s="152">
        <v>54.81</v>
      </c>
      <c r="G804" s="159"/>
      <c r="H804" s="104" t="s">
        <v>82</v>
      </c>
      <c r="I804" s="154" t="s">
        <v>15</v>
      </c>
      <c r="J804" s="154">
        <v>26</v>
      </c>
    </row>
    <row r="805" spans="1:10" s="93" customFormat="1" ht="12">
      <c r="A805" s="169" t="s">
        <v>572</v>
      </c>
      <c r="B805" s="172" t="s">
        <v>18</v>
      </c>
      <c r="C805" s="175" t="s">
        <v>600</v>
      </c>
      <c r="D805" s="150">
        <v>0.20627314814814815</v>
      </c>
      <c r="E805" s="151">
        <v>0.1760128773148148</v>
      </c>
      <c r="F805" s="152">
        <v>50.04</v>
      </c>
      <c r="G805" s="159"/>
      <c r="H805" s="104" t="s">
        <v>82</v>
      </c>
      <c r="I805" s="154" t="s">
        <v>16</v>
      </c>
      <c r="J805" s="154">
        <v>58</v>
      </c>
    </row>
    <row r="806" spans="1:10" s="93" customFormat="1" ht="12">
      <c r="A806" s="169" t="s">
        <v>572</v>
      </c>
      <c r="B806" s="172" t="s">
        <v>18</v>
      </c>
      <c r="C806" s="175" t="s">
        <v>601</v>
      </c>
      <c r="D806" s="150">
        <v>0.18243055555555554</v>
      </c>
      <c r="E806" s="151">
        <v>0.18193799305555552</v>
      </c>
      <c r="F806" s="152">
        <v>48.41</v>
      </c>
      <c r="G806" s="159"/>
      <c r="H806" s="104" t="s">
        <v>82</v>
      </c>
      <c r="I806" s="154" t="s">
        <v>16</v>
      </c>
      <c r="J806" s="154">
        <v>38</v>
      </c>
    </row>
    <row r="807" spans="1:10" s="93" customFormat="1" ht="12">
      <c r="A807" s="169" t="s">
        <v>572</v>
      </c>
      <c r="B807" s="149" t="s">
        <v>235</v>
      </c>
      <c r="C807" s="175" t="s">
        <v>602</v>
      </c>
      <c r="D807" s="150">
        <v>0.14877314814814815</v>
      </c>
      <c r="E807" s="151">
        <v>0.13364291898148148</v>
      </c>
      <c r="F807" s="152">
        <v>65.900000000000006</v>
      </c>
      <c r="G807" s="158">
        <v>235.4</v>
      </c>
      <c r="H807" s="104" t="s">
        <v>82</v>
      </c>
      <c r="I807" s="154" t="s">
        <v>16</v>
      </c>
      <c r="J807" s="154">
        <v>52</v>
      </c>
    </row>
    <row r="808" spans="1:10" s="93" customFormat="1" ht="12">
      <c r="A808" s="169" t="s">
        <v>572</v>
      </c>
      <c r="B808" s="149" t="s">
        <v>235</v>
      </c>
      <c r="C808" s="175" t="s">
        <v>603</v>
      </c>
      <c r="D808" s="150">
        <v>0.15666666666666665</v>
      </c>
      <c r="E808" s="151">
        <v>0.13728699999999999</v>
      </c>
      <c r="F808" s="152">
        <v>64.150000000000006</v>
      </c>
      <c r="G808" s="159"/>
      <c r="H808" s="104" t="s">
        <v>82</v>
      </c>
      <c r="I808" s="154" t="s">
        <v>16</v>
      </c>
      <c r="J808" s="154">
        <v>55</v>
      </c>
    </row>
    <row r="809" spans="1:10" s="93" customFormat="1" ht="12">
      <c r="A809" s="169" t="s">
        <v>572</v>
      </c>
      <c r="B809" s="149" t="s">
        <v>235</v>
      </c>
      <c r="C809" s="175" t="s">
        <v>604</v>
      </c>
      <c r="D809" s="150">
        <v>0.16523148148148148</v>
      </c>
      <c r="E809" s="151">
        <v>0.13846398148148148</v>
      </c>
      <c r="F809" s="152">
        <v>63.61</v>
      </c>
      <c r="G809" s="159"/>
      <c r="H809" s="104" t="s">
        <v>82</v>
      </c>
      <c r="I809" s="154" t="s">
        <v>16</v>
      </c>
      <c r="J809" s="154">
        <v>60</v>
      </c>
    </row>
    <row r="810" spans="1:10" s="93" customFormat="1" ht="12">
      <c r="A810" s="169" t="s">
        <v>572</v>
      </c>
      <c r="B810" s="149" t="s">
        <v>235</v>
      </c>
      <c r="C810" s="175" t="s">
        <v>605</v>
      </c>
      <c r="D810" s="150">
        <v>0.23703703703703705</v>
      </c>
      <c r="E810" s="151">
        <v>0.23099259259259261</v>
      </c>
      <c r="F810" s="152">
        <v>41.74</v>
      </c>
      <c r="G810" s="159"/>
      <c r="H810" s="104" t="s">
        <v>82</v>
      </c>
      <c r="I810" s="154" t="s">
        <v>15</v>
      </c>
      <c r="J810" s="154">
        <v>40</v>
      </c>
    </row>
    <row r="811" spans="1:10" s="93" customFormat="1" ht="12">
      <c r="A811" s="169" t="s">
        <v>572</v>
      </c>
      <c r="B811" s="172" t="s">
        <v>502</v>
      </c>
      <c r="C811" s="175" t="s">
        <v>606</v>
      </c>
      <c r="D811" s="150">
        <v>0.12569444444444444</v>
      </c>
      <c r="E811" s="151">
        <v>0.12569444444444444</v>
      </c>
      <c r="F811" s="152">
        <v>70.069999999999993</v>
      </c>
      <c r="G811" s="158">
        <v>217.49</v>
      </c>
      <c r="H811" s="104" t="s">
        <v>102</v>
      </c>
      <c r="I811" s="154" t="s">
        <v>16</v>
      </c>
      <c r="J811" s="154">
        <v>36</v>
      </c>
    </row>
    <row r="812" spans="1:10" s="93" customFormat="1" ht="12">
      <c r="A812" s="169" t="s">
        <v>572</v>
      </c>
      <c r="B812" s="172" t="s">
        <v>502</v>
      </c>
      <c r="C812" s="175" t="s">
        <v>503</v>
      </c>
      <c r="D812" s="150">
        <v>0.13233796296296296</v>
      </c>
      <c r="E812" s="151">
        <v>0.12646215740740741</v>
      </c>
      <c r="F812" s="152">
        <v>69.64</v>
      </c>
      <c r="G812" s="149"/>
      <c r="H812" s="104" t="s">
        <v>102</v>
      </c>
      <c r="I812" s="154" t="s">
        <v>16</v>
      </c>
      <c r="J812" s="154">
        <v>44</v>
      </c>
    </row>
    <row r="813" spans="1:10" s="93" customFormat="1" ht="12">
      <c r="A813" s="169" t="s">
        <v>572</v>
      </c>
      <c r="B813" s="172" t="s">
        <v>502</v>
      </c>
      <c r="C813" s="175" t="s">
        <v>607</v>
      </c>
      <c r="D813" s="150">
        <v>0.24159722222222224</v>
      </c>
      <c r="E813" s="151">
        <v>0.24159722222222224</v>
      </c>
      <c r="F813" s="152">
        <v>39.909999999999997</v>
      </c>
      <c r="G813" s="149"/>
      <c r="H813" s="104" t="s">
        <v>102</v>
      </c>
      <c r="I813" s="154" t="s">
        <v>15</v>
      </c>
      <c r="J813" s="154">
        <v>24</v>
      </c>
    </row>
    <row r="814" spans="1:10" s="93" customFormat="1" ht="12">
      <c r="A814" s="169" t="s">
        <v>572</v>
      </c>
      <c r="B814" s="172" t="s">
        <v>502</v>
      </c>
      <c r="C814" s="175" t="s">
        <v>608</v>
      </c>
      <c r="D814" s="150">
        <v>0.24159722222222224</v>
      </c>
      <c r="E814" s="151">
        <v>0.23256148611111113</v>
      </c>
      <c r="F814" s="152">
        <v>37.869999999999997</v>
      </c>
      <c r="G814" s="149"/>
      <c r="H814" s="104" t="s">
        <v>102</v>
      </c>
      <c r="I814" s="154" t="s">
        <v>16</v>
      </c>
      <c r="J814" s="154">
        <v>43</v>
      </c>
    </row>
    <row r="815" spans="1:10" s="93" customFormat="1" ht="12">
      <c r="A815" s="169"/>
      <c r="B815" s="172"/>
      <c r="C815" s="105"/>
      <c r="D815" s="150"/>
      <c r="E815" s="151"/>
      <c r="F815" s="152"/>
      <c r="G815" s="149"/>
      <c r="H815" s="104"/>
      <c r="I815" s="154"/>
      <c r="J815" s="154"/>
    </row>
    <row r="816" spans="1:10" s="93" customFormat="1" ht="12">
      <c r="B816" s="159"/>
      <c r="C816" s="96"/>
      <c r="D816" s="97"/>
      <c r="E816" s="98"/>
      <c r="F816" s="99"/>
      <c r="G816" s="100"/>
      <c r="H816" s="101"/>
      <c r="I816" s="101"/>
      <c r="J816" s="101"/>
    </row>
    <row r="817" spans="1:10" s="93" customFormat="1" ht="12">
      <c r="A817" s="169" t="s">
        <v>609</v>
      </c>
      <c r="B817" s="176" t="s">
        <v>13</v>
      </c>
      <c r="C817" s="176" t="s">
        <v>610</v>
      </c>
      <c r="D817" s="177" t="s">
        <v>611</v>
      </c>
      <c r="E817" s="151">
        <v>0.11006531249999998</v>
      </c>
      <c r="F817" s="152">
        <v>80.02</v>
      </c>
      <c r="G817" s="178">
        <v>308.38</v>
      </c>
      <c r="H817" s="104" t="s">
        <v>82</v>
      </c>
      <c r="I817" s="196" t="s">
        <v>16</v>
      </c>
      <c r="J817" s="196">
        <v>53</v>
      </c>
    </row>
    <row r="818" spans="1:10" s="93" customFormat="1" ht="12">
      <c r="A818" s="169" t="s">
        <v>612</v>
      </c>
      <c r="B818" s="176" t="s">
        <v>13</v>
      </c>
      <c r="C818" s="176" t="s">
        <v>169</v>
      </c>
      <c r="D818" s="177" t="s">
        <v>613</v>
      </c>
      <c r="E818" s="151">
        <v>0.11443755787037038</v>
      </c>
      <c r="F818" s="152">
        <v>76.959999999999994</v>
      </c>
      <c r="G818" s="179"/>
      <c r="H818" s="104" t="s">
        <v>82</v>
      </c>
      <c r="I818" s="196" t="s">
        <v>16</v>
      </c>
      <c r="J818" s="196">
        <v>65</v>
      </c>
    </row>
    <row r="819" spans="1:10" s="93" customFormat="1" ht="12">
      <c r="A819" s="169" t="s">
        <v>612</v>
      </c>
      <c r="B819" s="176" t="s">
        <v>13</v>
      </c>
      <c r="C819" s="176" t="s">
        <v>299</v>
      </c>
      <c r="D819" s="177" t="s">
        <v>614</v>
      </c>
      <c r="E819" s="151">
        <v>0.11590277777777779</v>
      </c>
      <c r="F819" s="152">
        <v>75.989999999999995</v>
      </c>
      <c r="G819" s="179"/>
      <c r="H819" s="104" t="s">
        <v>82</v>
      </c>
      <c r="I819" s="196" t="s">
        <v>16</v>
      </c>
      <c r="J819" s="196">
        <v>28</v>
      </c>
    </row>
    <row r="820" spans="1:10" s="93" customFormat="1" ht="12">
      <c r="A820" s="169" t="s">
        <v>612</v>
      </c>
      <c r="B820" s="176" t="s">
        <v>13</v>
      </c>
      <c r="C820" s="176" t="s">
        <v>523</v>
      </c>
      <c r="D820" s="177" t="s">
        <v>615</v>
      </c>
      <c r="E820" s="151">
        <v>0.1278518113425926</v>
      </c>
      <c r="F820" s="152">
        <v>75.41</v>
      </c>
      <c r="G820" s="179"/>
      <c r="H820" s="104" t="s">
        <v>82</v>
      </c>
      <c r="I820" s="196" t="s">
        <v>15</v>
      </c>
      <c r="J820" s="196">
        <v>46</v>
      </c>
    </row>
    <row r="821" spans="1:10" s="93" customFormat="1" ht="12">
      <c r="A821" s="169" t="s">
        <v>612</v>
      </c>
      <c r="B821" s="176" t="s">
        <v>13</v>
      </c>
      <c r="C821" s="176" t="s">
        <v>129</v>
      </c>
      <c r="D821" s="177" t="s">
        <v>616</v>
      </c>
      <c r="E821" s="151">
        <v>0.12483166666666666</v>
      </c>
      <c r="F821" s="152">
        <v>70.55</v>
      </c>
      <c r="G821" s="179"/>
      <c r="H821" s="104" t="s">
        <v>82</v>
      </c>
      <c r="I821" s="196" t="s">
        <v>16</v>
      </c>
      <c r="J821" s="196">
        <v>39</v>
      </c>
    </row>
    <row r="822" spans="1:10" s="93" customFormat="1" ht="12">
      <c r="A822" s="169" t="s">
        <v>612</v>
      </c>
      <c r="B822" s="176" t="s">
        <v>13</v>
      </c>
      <c r="C822" s="176" t="s">
        <v>303</v>
      </c>
      <c r="D822" s="177" t="s">
        <v>617</v>
      </c>
      <c r="E822" s="151">
        <v>0.1367062326388889</v>
      </c>
      <c r="F822" s="152">
        <v>64.42</v>
      </c>
      <c r="G822" s="179"/>
      <c r="H822" s="104" t="s">
        <v>82</v>
      </c>
      <c r="I822" s="196" t="s">
        <v>16</v>
      </c>
      <c r="J822" s="196">
        <v>42</v>
      </c>
    </row>
    <row r="823" spans="1:10" s="93" customFormat="1" ht="12">
      <c r="A823" s="169" t="s">
        <v>612</v>
      </c>
      <c r="B823" s="176" t="s">
        <v>13</v>
      </c>
      <c r="C823" s="176" t="s">
        <v>618</v>
      </c>
      <c r="D823" s="177" t="s">
        <v>619</v>
      </c>
      <c r="E823" s="151">
        <v>0.13819085648148147</v>
      </c>
      <c r="F823" s="152">
        <v>63.73</v>
      </c>
      <c r="G823" s="179"/>
      <c r="H823" s="104" t="s">
        <v>82</v>
      </c>
      <c r="I823" s="196" t="s">
        <v>16</v>
      </c>
      <c r="J823" s="196">
        <v>40</v>
      </c>
    </row>
    <row r="824" spans="1:10" s="93" customFormat="1" ht="12">
      <c r="A824" s="169" t="s">
        <v>612</v>
      </c>
      <c r="B824" s="176" t="s">
        <v>13</v>
      </c>
      <c r="C824" s="176" t="s">
        <v>620</v>
      </c>
      <c r="D824" s="177" t="s">
        <v>621</v>
      </c>
      <c r="E824" s="151">
        <v>0.17861748148148146</v>
      </c>
      <c r="F824" s="152">
        <v>49.31</v>
      </c>
      <c r="G824" s="179"/>
      <c r="H824" s="104" t="s">
        <v>82</v>
      </c>
      <c r="I824" s="196" t="s">
        <v>16</v>
      </c>
      <c r="J824" s="196">
        <v>47</v>
      </c>
    </row>
    <row r="825" spans="1:10" s="93" customFormat="1" ht="12">
      <c r="A825" s="169" t="s">
        <v>612</v>
      </c>
      <c r="B825" s="176" t="s">
        <v>143</v>
      </c>
      <c r="C825" s="176" t="s">
        <v>148</v>
      </c>
      <c r="D825" s="177" t="s">
        <v>622</v>
      </c>
      <c r="E825" s="151">
        <v>0.11302083333333333</v>
      </c>
      <c r="F825" s="152">
        <v>77.930000000000007</v>
      </c>
      <c r="G825" s="178">
        <v>305.27999999999997</v>
      </c>
      <c r="H825" s="104" t="s">
        <v>102</v>
      </c>
      <c r="I825" s="196" t="s">
        <v>16</v>
      </c>
      <c r="J825" s="196">
        <v>41</v>
      </c>
    </row>
    <row r="826" spans="1:10" s="93" customFormat="1" ht="12">
      <c r="A826" s="169" t="s">
        <v>612</v>
      </c>
      <c r="B826" s="176" t="s">
        <v>143</v>
      </c>
      <c r="C826" s="176" t="s">
        <v>623</v>
      </c>
      <c r="D826" s="177" t="s">
        <v>624</v>
      </c>
      <c r="E826" s="151">
        <v>0.11394991319444445</v>
      </c>
      <c r="F826" s="152">
        <v>77.290000000000006</v>
      </c>
      <c r="G826" s="179"/>
      <c r="H826" s="104" t="s">
        <v>102</v>
      </c>
      <c r="I826" s="196" t="s">
        <v>16</v>
      </c>
      <c r="J826" s="196">
        <v>42</v>
      </c>
    </row>
    <row r="827" spans="1:10" s="93" customFormat="1" ht="12">
      <c r="A827" s="169" t="s">
        <v>612</v>
      </c>
      <c r="B827" s="176" t="s">
        <v>143</v>
      </c>
      <c r="C827" s="176" t="s">
        <v>146</v>
      </c>
      <c r="D827" s="177" t="s">
        <v>625</v>
      </c>
      <c r="E827" s="151">
        <v>0.11622503703703704</v>
      </c>
      <c r="F827" s="152">
        <v>75.78</v>
      </c>
      <c r="G827" s="179"/>
      <c r="H827" s="104" t="s">
        <v>102</v>
      </c>
      <c r="I827" s="196" t="s">
        <v>16</v>
      </c>
      <c r="J827" s="196">
        <v>43</v>
      </c>
    </row>
    <row r="828" spans="1:10" s="93" customFormat="1" ht="12">
      <c r="A828" s="169" t="s">
        <v>612</v>
      </c>
      <c r="B828" s="176" t="s">
        <v>143</v>
      </c>
      <c r="C828" s="176" t="s">
        <v>145</v>
      </c>
      <c r="D828" s="177" t="s">
        <v>626</v>
      </c>
      <c r="E828" s="151">
        <v>0.11856518518518519</v>
      </c>
      <c r="F828" s="152">
        <v>74.28</v>
      </c>
      <c r="G828" s="179"/>
      <c r="H828" s="104" t="s">
        <v>102</v>
      </c>
      <c r="I828" s="196" t="s">
        <v>16</v>
      </c>
      <c r="J828" s="196">
        <v>44</v>
      </c>
    </row>
    <row r="829" spans="1:10" s="93" customFormat="1" ht="12">
      <c r="A829" s="169" t="s">
        <v>612</v>
      </c>
      <c r="B829" s="176" t="s">
        <v>19</v>
      </c>
      <c r="C829" s="176" t="s">
        <v>150</v>
      </c>
      <c r="D829" s="177" t="s">
        <v>627</v>
      </c>
      <c r="E829" s="151">
        <v>0.11364244791666668</v>
      </c>
      <c r="F829" s="152">
        <v>77.5</v>
      </c>
      <c r="G829" s="178">
        <v>298.14</v>
      </c>
      <c r="H829" s="104" t="s">
        <v>82</v>
      </c>
      <c r="I829" s="196" t="s">
        <v>16</v>
      </c>
      <c r="J829" s="196">
        <v>41</v>
      </c>
    </row>
    <row r="830" spans="1:10" s="93" customFormat="1" ht="12">
      <c r="A830" s="169" t="s">
        <v>612</v>
      </c>
      <c r="B830" s="176" t="s">
        <v>19</v>
      </c>
      <c r="C830" s="176" t="s">
        <v>628</v>
      </c>
      <c r="D830" s="177" t="s">
        <v>629</v>
      </c>
      <c r="E830" s="151">
        <v>0.11392361111111111</v>
      </c>
      <c r="F830" s="152">
        <v>77.31</v>
      </c>
      <c r="G830" s="179"/>
      <c r="H830" s="104" t="s">
        <v>82</v>
      </c>
      <c r="I830" s="196" t="s">
        <v>16</v>
      </c>
      <c r="J830" s="196">
        <v>34</v>
      </c>
    </row>
    <row r="831" spans="1:10" s="93" customFormat="1" ht="12">
      <c r="A831" s="169" t="s">
        <v>612</v>
      </c>
      <c r="B831" s="176" t="s">
        <v>19</v>
      </c>
      <c r="C831" s="176" t="s">
        <v>630</v>
      </c>
      <c r="D831" s="177" t="s">
        <v>631</v>
      </c>
      <c r="E831" s="151">
        <v>0.1143287037037037</v>
      </c>
      <c r="F831" s="152">
        <v>77.03</v>
      </c>
      <c r="G831" s="179"/>
      <c r="H831" s="104" t="s">
        <v>82</v>
      </c>
      <c r="I831" s="196" t="s">
        <v>16</v>
      </c>
      <c r="J831" s="196">
        <v>27</v>
      </c>
    </row>
    <row r="832" spans="1:10" s="93" customFormat="1" ht="12">
      <c r="A832" s="169" t="s">
        <v>612</v>
      </c>
      <c r="B832" s="176" t="s">
        <v>19</v>
      </c>
      <c r="C832" s="176" t="s">
        <v>632</v>
      </c>
      <c r="D832" s="177" t="s">
        <v>633</v>
      </c>
      <c r="E832" s="151">
        <v>0.14542259259259258</v>
      </c>
      <c r="F832" s="152">
        <v>66.3</v>
      </c>
      <c r="G832" s="179"/>
      <c r="H832" s="104" t="s">
        <v>82</v>
      </c>
      <c r="I832" s="196" t="s">
        <v>15</v>
      </c>
      <c r="J832" s="196">
        <v>54</v>
      </c>
    </row>
    <row r="833" spans="1:10" s="93" customFormat="1" ht="12">
      <c r="A833" s="169" t="s">
        <v>612</v>
      </c>
      <c r="B833" s="176" t="s">
        <v>19</v>
      </c>
      <c r="C833" s="176" t="s">
        <v>634</v>
      </c>
      <c r="D833" s="177" t="s">
        <v>635</v>
      </c>
      <c r="E833" s="151">
        <v>0.13295673611111111</v>
      </c>
      <c r="F833" s="152">
        <v>66.239999999999995</v>
      </c>
      <c r="G833" s="179"/>
      <c r="H833" s="104" t="s">
        <v>82</v>
      </c>
      <c r="I833" s="196" t="s">
        <v>16</v>
      </c>
      <c r="J833" s="196">
        <v>57</v>
      </c>
    </row>
    <row r="834" spans="1:10" s="93" customFormat="1" ht="12">
      <c r="A834" s="169" t="s">
        <v>612</v>
      </c>
      <c r="B834" s="176" t="s">
        <v>19</v>
      </c>
      <c r="C834" s="176" t="s">
        <v>149</v>
      </c>
      <c r="D834" s="177" t="s">
        <v>636</v>
      </c>
      <c r="E834" s="151">
        <v>0.1351296886574074</v>
      </c>
      <c r="F834" s="152">
        <v>65.180000000000007</v>
      </c>
      <c r="G834" s="179"/>
      <c r="H834" s="104" t="s">
        <v>82</v>
      </c>
      <c r="I834" s="196" t="s">
        <v>16</v>
      </c>
      <c r="J834" s="196">
        <v>52</v>
      </c>
    </row>
    <row r="835" spans="1:10" s="93" customFormat="1" ht="12">
      <c r="A835" s="169" t="s">
        <v>612</v>
      </c>
      <c r="B835" s="176" t="s">
        <v>19</v>
      </c>
      <c r="C835" s="176" t="s">
        <v>637</v>
      </c>
      <c r="D835" s="177" t="s">
        <v>638</v>
      </c>
      <c r="E835" s="151">
        <v>0.17944028819444444</v>
      </c>
      <c r="F835" s="152">
        <v>53.73</v>
      </c>
      <c r="G835" s="179"/>
      <c r="H835" s="104" t="s">
        <v>82</v>
      </c>
      <c r="I835" s="196" t="s">
        <v>15</v>
      </c>
      <c r="J835" s="196">
        <v>39</v>
      </c>
    </row>
    <row r="836" spans="1:10" s="93" customFormat="1" ht="12">
      <c r="A836" s="169" t="s">
        <v>612</v>
      </c>
      <c r="B836" s="176" t="s">
        <v>19</v>
      </c>
      <c r="C836" s="176" t="s">
        <v>591</v>
      </c>
      <c r="D836" s="177" t="s">
        <v>639</v>
      </c>
      <c r="E836" s="151">
        <v>0.17029785416666668</v>
      </c>
      <c r="F836" s="152">
        <v>51.72</v>
      </c>
      <c r="G836" s="179"/>
      <c r="H836" s="104" t="s">
        <v>82</v>
      </c>
      <c r="I836" s="196" t="s">
        <v>16</v>
      </c>
      <c r="J836" s="196">
        <v>45</v>
      </c>
    </row>
    <row r="837" spans="1:10" s="93" customFormat="1" ht="12">
      <c r="A837" s="169" t="s">
        <v>612</v>
      </c>
      <c r="B837" s="176" t="s">
        <v>19</v>
      </c>
      <c r="C837" s="176" t="s">
        <v>590</v>
      </c>
      <c r="D837" s="177" t="s">
        <v>640</v>
      </c>
      <c r="E837" s="151">
        <v>0.17524527777777779</v>
      </c>
      <c r="F837" s="152">
        <v>50.26</v>
      </c>
      <c r="G837" s="179"/>
      <c r="H837" s="104" t="s">
        <v>82</v>
      </c>
      <c r="I837" s="196" t="s">
        <v>16</v>
      </c>
      <c r="J837" s="196">
        <v>50</v>
      </c>
    </row>
    <row r="838" spans="1:10" s="93" customFormat="1" ht="12">
      <c r="A838" s="169" t="s">
        <v>612</v>
      </c>
      <c r="B838" s="176" t="s">
        <v>19</v>
      </c>
      <c r="C838" s="176" t="s">
        <v>641</v>
      </c>
      <c r="D838" s="177" t="s">
        <v>642</v>
      </c>
      <c r="E838" s="151">
        <v>0.211566375</v>
      </c>
      <c r="F838" s="152">
        <v>45.57</v>
      </c>
      <c r="G838" s="179"/>
      <c r="H838" s="104" t="s">
        <v>82</v>
      </c>
      <c r="I838" s="196" t="s">
        <v>15</v>
      </c>
      <c r="J838" s="196">
        <v>45</v>
      </c>
    </row>
    <row r="839" spans="1:10" s="93" customFormat="1" ht="12">
      <c r="A839" s="169" t="s">
        <v>612</v>
      </c>
      <c r="B839" s="176" t="s">
        <v>17</v>
      </c>
      <c r="C839" s="176" t="s">
        <v>643</v>
      </c>
      <c r="D839" s="177" t="s">
        <v>644</v>
      </c>
      <c r="E839" s="151">
        <v>0.1215625</v>
      </c>
      <c r="F839" s="152">
        <v>72.45</v>
      </c>
      <c r="G839" s="178">
        <v>283.32</v>
      </c>
      <c r="H839" s="104" t="s">
        <v>82</v>
      </c>
      <c r="I839" s="196" t="s">
        <v>16</v>
      </c>
      <c r="J839" s="196">
        <v>32</v>
      </c>
    </row>
    <row r="840" spans="1:10" s="93" customFormat="1" ht="12">
      <c r="A840" s="169" t="s">
        <v>612</v>
      </c>
      <c r="B840" s="176" t="s">
        <v>17</v>
      </c>
      <c r="C840" s="176" t="s">
        <v>383</v>
      </c>
      <c r="D840" s="177" t="s">
        <v>645</v>
      </c>
      <c r="E840" s="151">
        <v>0.12440496296296295</v>
      </c>
      <c r="F840" s="152">
        <v>70.790000000000006</v>
      </c>
      <c r="G840" s="179"/>
      <c r="H840" s="104" t="s">
        <v>82</v>
      </c>
      <c r="I840" s="196" t="s">
        <v>16</v>
      </c>
      <c r="J840" s="196">
        <v>44</v>
      </c>
    </row>
    <row r="841" spans="1:10" s="93" customFormat="1" ht="12">
      <c r="A841" s="169" t="s">
        <v>612</v>
      </c>
      <c r="B841" s="176" t="s">
        <v>17</v>
      </c>
      <c r="C841" s="176" t="s">
        <v>646</v>
      </c>
      <c r="D841" s="177" t="s">
        <v>647</v>
      </c>
      <c r="E841" s="151">
        <v>0.12514651620370371</v>
      </c>
      <c r="F841" s="152">
        <v>70.38</v>
      </c>
      <c r="G841" s="179"/>
      <c r="H841" s="104" t="s">
        <v>82</v>
      </c>
      <c r="I841" s="196" t="s">
        <v>16</v>
      </c>
      <c r="J841" s="196">
        <v>50</v>
      </c>
    </row>
    <row r="842" spans="1:10" s="93" customFormat="1" ht="12">
      <c r="A842" s="169" t="s">
        <v>612</v>
      </c>
      <c r="B842" s="176" t="s">
        <v>17</v>
      </c>
      <c r="C842" s="176" t="s">
        <v>579</v>
      </c>
      <c r="D842" s="177" t="s">
        <v>648</v>
      </c>
      <c r="E842" s="151">
        <v>0.12635929513888891</v>
      </c>
      <c r="F842" s="152">
        <v>69.7</v>
      </c>
      <c r="G842" s="179"/>
      <c r="H842" s="104" t="s">
        <v>82</v>
      </c>
      <c r="I842" s="196" t="s">
        <v>16</v>
      </c>
      <c r="J842" s="196">
        <v>38</v>
      </c>
    </row>
    <row r="843" spans="1:10" s="93" customFormat="1" ht="12">
      <c r="A843" s="169" t="s">
        <v>612</v>
      </c>
      <c r="B843" s="176" t="s">
        <v>17</v>
      </c>
      <c r="C843" s="176" t="s">
        <v>182</v>
      </c>
      <c r="D843" s="177" t="s">
        <v>649</v>
      </c>
      <c r="E843" s="151">
        <v>0.12666337962962965</v>
      </c>
      <c r="F843" s="152">
        <v>69.53</v>
      </c>
      <c r="G843" s="179"/>
      <c r="H843" s="104" t="s">
        <v>82</v>
      </c>
      <c r="I843" s="196" t="s">
        <v>16</v>
      </c>
      <c r="J843" s="196">
        <v>42</v>
      </c>
    </row>
    <row r="844" spans="1:10" s="93" customFormat="1" ht="12">
      <c r="A844" s="169" t="s">
        <v>612</v>
      </c>
      <c r="B844" s="176" t="s">
        <v>17</v>
      </c>
      <c r="C844" s="176" t="s">
        <v>650</v>
      </c>
      <c r="D844" s="177" t="s">
        <v>651</v>
      </c>
      <c r="E844" s="151">
        <v>0.13085648148148149</v>
      </c>
      <c r="F844" s="152">
        <v>67.3</v>
      </c>
      <c r="G844" s="179"/>
      <c r="H844" s="104" t="s">
        <v>82</v>
      </c>
      <c r="I844" s="196" t="s">
        <v>16</v>
      </c>
      <c r="J844" s="196">
        <v>32</v>
      </c>
    </row>
    <row r="845" spans="1:10" s="93" customFormat="1" ht="12">
      <c r="A845" s="169" t="s">
        <v>612</v>
      </c>
      <c r="B845" s="176" t="s">
        <v>17</v>
      </c>
      <c r="C845" s="176" t="s">
        <v>273</v>
      </c>
      <c r="D845" s="177" t="s">
        <v>652</v>
      </c>
      <c r="E845" s="151">
        <v>0.13144675925925928</v>
      </c>
      <c r="F845" s="152">
        <v>67</v>
      </c>
      <c r="G845" s="179"/>
      <c r="H845" s="104" t="s">
        <v>82</v>
      </c>
      <c r="I845" s="196" t="s">
        <v>16</v>
      </c>
      <c r="J845" s="196">
        <v>28</v>
      </c>
    </row>
    <row r="846" spans="1:10" s="93" customFormat="1" ht="12">
      <c r="A846" s="169" t="s">
        <v>612</v>
      </c>
      <c r="B846" s="176" t="s">
        <v>17</v>
      </c>
      <c r="C846" s="176" t="s">
        <v>653</v>
      </c>
      <c r="D846" s="177" t="s">
        <v>654</v>
      </c>
      <c r="E846" s="151">
        <v>0.1491550925925926</v>
      </c>
      <c r="F846" s="152">
        <v>64.64</v>
      </c>
      <c r="G846" s="179"/>
      <c r="H846" s="104" t="s">
        <v>82</v>
      </c>
      <c r="I846" s="196" t="s">
        <v>15</v>
      </c>
      <c r="J846" s="196">
        <v>34</v>
      </c>
    </row>
    <row r="847" spans="1:10" s="93" customFormat="1" ht="12">
      <c r="A847" s="169" t="s">
        <v>612</v>
      </c>
      <c r="B847" s="176" t="s">
        <v>17</v>
      </c>
      <c r="C847" s="176" t="s">
        <v>486</v>
      </c>
      <c r="D847" s="177" t="s">
        <v>655</v>
      </c>
      <c r="E847" s="151">
        <v>0.13628612384259259</v>
      </c>
      <c r="F847" s="152">
        <v>64.62</v>
      </c>
      <c r="G847" s="179"/>
      <c r="H847" s="104" t="s">
        <v>82</v>
      </c>
      <c r="I847" s="196" t="s">
        <v>16</v>
      </c>
      <c r="J847" s="196">
        <v>38</v>
      </c>
    </row>
    <row r="848" spans="1:10" s="93" customFormat="1" ht="12">
      <c r="A848" s="169" t="s">
        <v>612</v>
      </c>
      <c r="B848" s="176" t="s">
        <v>17</v>
      </c>
      <c r="C848" s="176" t="s">
        <v>656</v>
      </c>
      <c r="D848" s="177" t="s">
        <v>657</v>
      </c>
      <c r="E848" s="151">
        <v>0.1367894375</v>
      </c>
      <c r="F848" s="152">
        <v>64.38</v>
      </c>
      <c r="G848" s="179"/>
      <c r="H848" s="104" t="s">
        <v>82</v>
      </c>
      <c r="I848" s="196" t="s">
        <v>16</v>
      </c>
      <c r="J848" s="196">
        <v>45</v>
      </c>
    </row>
    <row r="849" spans="1:10" s="93" customFormat="1" ht="12">
      <c r="A849" s="169" t="s">
        <v>612</v>
      </c>
      <c r="B849" s="176" t="s">
        <v>17</v>
      </c>
      <c r="C849" s="176" t="s">
        <v>387</v>
      </c>
      <c r="D849" s="177" t="s">
        <v>658</v>
      </c>
      <c r="E849" s="151">
        <v>0.13826740740740739</v>
      </c>
      <c r="F849" s="152">
        <v>63.7</v>
      </c>
      <c r="G849" s="179"/>
      <c r="H849" s="104" t="s">
        <v>82</v>
      </c>
      <c r="I849" s="196" t="s">
        <v>16</v>
      </c>
      <c r="J849" s="196">
        <v>47</v>
      </c>
    </row>
    <row r="850" spans="1:10" s="93" customFormat="1" ht="12">
      <c r="A850" s="169" t="s">
        <v>612</v>
      </c>
      <c r="B850" s="176" t="s">
        <v>17</v>
      </c>
      <c r="C850" s="176" t="s">
        <v>659</v>
      </c>
      <c r="D850" s="177" t="s">
        <v>660</v>
      </c>
      <c r="E850" s="151">
        <v>0.14027632870370371</v>
      </c>
      <c r="F850" s="152">
        <v>62.78</v>
      </c>
      <c r="G850" s="179"/>
      <c r="H850" s="104" t="s">
        <v>82</v>
      </c>
      <c r="I850" s="196" t="s">
        <v>16</v>
      </c>
      <c r="J850" s="196">
        <v>44</v>
      </c>
    </row>
    <row r="851" spans="1:10" s="93" customFormat="1" ht="12">
      <c r="A851" s="169" t="s">
        <v>612</v>
      </c>
      <c r="B851" s="176" t="s">
        <v>17</v>
      </c>
      <c r="C851" s="176" t="s">
        <v>521</v>
      </c>
      <c r="D851" s="177" t="s">
        <v>661</v>
      </c>
      <c r="E851" s="151">
        <v>0.14186130787037035</v>
      </c>
      <c r="F851" s="152">
        <v>62.08</v>
      </c>
      <c r="G851" s="179"/>
      <c r="H851" s="104" t="s">
        <v>82</v>
      </c>
      <c r="I851" s="196" t="s">
        <v>16</v>
      </c>
      <c r="J851" s="196">
        <v>38</v>
      </c>
    </row>
    <row r="852" spans="1:10" s="93" customFormat="1" ht="12">
      <c r="A852" s="169" t="s">
        <v>612</v>
      </c>
      <c r="B852" s="176" t="s">
        <v>17</v>
      </c>
      <c r="C852" s="176" t="s">
        <v>293</v>
      </c>
      <c r="D852" s="177" t="s">
        <v>662</v>
      </c>
      <c r="E852" s="151">
        <v>0.14373842592592592</v>
      </c>
      <c r="F852" s="152">
        <v>61.27</v>
      </c>
      <c r="G852" s="179"/>
      <c r="H852" s="104" t="s">
        <v>82</v>
      </c>
      <c r="I852" s="196" t="s">
        <v>16</v>
      </c>
      <c r="J852" s="196">
        <v>24</v>
      </c>
    </row>
    <row r="853" spans="1:10" s="93" customFormat="1" ht="12">
      <c r="A853" s="169" t="s">
        <v>612</v>
      </c>
      <c r="B853" s="176" t="s">
        <v>17</v>
      </c>
      <c r="C853" s="176" t="s">
        <v>663</v>
      </c>
      <c r="D853" s="177" t="s">
        <v>664</v>
      </c>
      <c r="E853" s="151">
        <v>0.16125</v>
      </c>
      <c r="F853" s="152">
        <v>59.79</v>
      </c>
      <c r="G853" s="179"/>
      <c r="H853" s="104" t="s">
        <v>82</v>
      </c>
      <c r="I853" s="196" t="s">
        <v>15</v>
      </c>
      <c r="J853" s="196">
        <v>27</v>
      </c>
    </row>
    <row r="854" spans="1:10" s="93" customFormat="1" ht="12">
      <c r="A854" s="169" t="s">
        <v>612</v>
      </c>
      <c r="B854" s="176" t="s">
        <v>18</v>
      </c>
      <c r="C854" s="176" t="s">
        <v>597</v>
      </c>
      <c r="D854" s="177" t="s">
        <v>665</v>
      </c>
      <c r="E854" s="151">
        <v>0.1275704224537037</v>
      </c>
      <c r="F854" s="152">
        <v>69.040000000000006</v>
      </c>
      <c r="G854" s="178">
        <v>255.2</v>
      </c>
      <c r="H854" s="104" t="s">
        <v>82</v>
      </c>
      <c r="I854" s="196" t="s">
        <v>16</v>
      </c>
      <c r="J854" s="196">
        <v>40</v>
      </c>
    </row>
    <row r="855" spans="1:10" s="93" customFormat="1" ht="12">
      <c r="A855" s="169" t="s">
        <v>612</v>
      </c>
      <c r="B855" s="176" t="s">
        <v>18</v>
      </c>
      <c r="C855" s="176" t="s">
        <v>666</v>
      </c>
      <c r="D855" s="177" t="s">
        <v>667</v>
      </c>
      <c r="E855" s="151">
        <v>0.13005787037037037</v>
      </c>
      <c r="F855" s="152">
        <v>67.72</v>
      </c>
      <c r="G855" s="179"/>
      <c r="H855" s="104" t="s">
        <v>82</v>
      </c>
      <c r="I855" s="196" t="s">
        <v>16</v>
      </c>
      <c r="J855" s="196">
        <v>23</v>
      </c>
    </row>
    <row r="856" spans="1:10" s="93" customFormat="1" ht="12">
      <c r="A856" s="169" t="s">
        <v>612</v>
      </c>
      <c r="B856" s="176" t="s">
        <v>18</v>
      </c>
      <c r="C856" s="176" t="s">
        <v>112</v>
      </c>
      <c r="D856" s="177" t="s">
        <v>668</v>
      </c>
      <c r="E856" s="151">
        <v>0.13753472222222221</v>
      </c>
      <c r="F856" s="152">
        <v>64.040000000000006</v>
      </c>
      <c r="G856" s="179"/>
      <c r="H856" s="104" t="s">
        <v>82</v>
      </c>
      <c r="I856" s="196" t="s">
        <v>16</v>
      </c>
      <c r="J856" s="196">
        <v>32</v>
      </c>
    </row>
    <row r="857" spans="1:10" s="93" customFormat="1" ht="12">
      <c r="A857" s="169" t="s">
        <v>612</v>
      </c>
      <c r="B857" s="176" t="s">
        <v>18</v>
      </c>
      <c r="C857" s="176" t="s">
        <v>548</v>
      </c>
      <c r="D857" s="177" t="s">
        <v>669</v>
      </c>
      <c r="E857" s="151">
        <v>0.16189814814814815</v>
      </c>
      <c r="F857" s="152">
        <v>54.4</v>
      </c>
      <c r="G857" s="179"/>
      <c r="H857" s="104" t="s">
        <v>82</v>
      </c>
      <c r="I857" s="196" t="s">
        <v>16</v>
      </c>
      <c r="J857" s="196">
        <v>31</v>
      </c>
    </row>
    <row r="858" spans="1:10" s="93" customFormat="1" ht="12">
      <c r="A858" s="169" t="s">
        <v>612</v>
      </c>
      <c r="B858" s="176" t="s">
        <v>18</v>
      </c>
      <c r="C858" s="176" t="s">
        <v>670</v>
      </c>
      <c r="D858" s="177" t="s">
        <v>671</v>
      </c>
      <c r="E858" s="151">
        <v>0.16625000000000001</v>
      </c>
      <c r="F858" s="152">
        <v>52.97</v>
      </c>
      <c r="G858" s="179"/>
      <c r="H858" s="104" t="s">
        <v>82</v>
      </c>
      <c r="I858" s="196" t="s">
        <v>16</v>
      </c>
      <c r="J858" s="196">
        <v>28</v>
      </c>
    </row>
    <row r="859" spans="1:10" s="93" customFormat="1" ht="12">
      <c r="A859" s="169" t="s">
        <v>612</v>
      </c>
      <c r="B859" s="176" t="s">
        <v>18</v>
      </c>
      <c r="C859" s="176" t="s">
        <v>601</v>
      </c>
      <c r="D859" s="177" t="s">
        <v>672</v>
      </c>
      <c r="E859" s="151">
        <v>0.1753935185185185</v>
      </c>
      <c r="F859" s="152">
        <v>50.21</v>
      </c>
      <c r="G859" s="179"/>
      <c r="H859" s="104" t="s">
        <v>82</v>
      </c>
      <c r="I859" s="196" t="s">
        <v>16</v>
      </c>
      <c r="J859" s="196">
        <v>36</v>
      </c>
    </row>
    <row r="860" spans="1:10" s="93" customFormat="1" ht="12">
      <c r="A860" s="169" t="s">
        <v>612</v>
      </c>
      <c r="B860" s="176" t="s">
        <v>18</v>
      </c>
      <c r="C860" s="176" t="s">
        <v>501</v>
      </c>
      <c r="D860" s="177" t="s">
        <v>673</v>
      </c>
      <c r="E860" s="151">
        <v>0.18267377777777777</v>
      </c>
      <c r="F860" s="152">
        <v>48.21</v>
      </c>
      <c r="G860" s="179"/>
      <c r="H860" s="104" t="s">
        <v>82</v>
      </c>
      <c r="I860" s="196" t="s">
        <v>16</v>
      </c>
      <c r="J860" s="196">
        <v>39</v>
      </c>
    </row>
    <row r="861" spans="1:10" s="93" customFormat="1" ht="12">
      <c r="A861" s="169"/>
      <c r="B861" s="176"/>
      <c r="C861" s="176"/>
      <c r="D861" s="177"/>
      <c r="E861" s="151"/>
      <c r="F861" s="152"/>
      <c r="G861" s="179"/>
      <c r="H861" s="104"/>
      <c r="I861" s="196"/>
      <c r="J861" s="196"/>
    </row>
    <row r="862" spans="1:10" s="93" customFormat="1" ht="12">
      <c r="B862" s="159"/>
      <c r="C862" s="96"/>
      <c r="D862" s="97"/>
      <c r="E862" s="98"/>
      <c r="F862" s="99"/>
      <c r="G862" s="100"/>
      <c r="H862" s="101"/>
      <c r="I862" s="101"/>
      <c r="J862" s="101"/>
    </row>
    <row r="863" spans="1:10" s="93" customFormat="1" ht="12">
      <c r="A863" s="169" t="s">
        <v>674</v>
      </c>
      <c r="B863" s="176" t="s">
        <v>143</v>
      </c>
      <c r="C863" s="176" t="s">
        <v>147</v>
      </c>
      <c r="D863" s="180">
        <v>0.10748842592592593</v>
      </c>
      <c r="E863" s="151">
        <v>0.10748842592592593</v>
      </c>
      <c r="F863" s="152">
        <v>81.94</v>
      </c>
      <c r="G863" s="179">
        <v>312.45999999999998</v>
      </c>
      <c r="H863" s="104" t="s">
        <v>102</v>
      </c>
      <c r="I863" s="196" t="s">
        <v>16</v>
      </c>
      <c r="J863" s="196">
        <v>33</v>
      </c>
    </row>
    <row r="864" spans="1:10" s="93" customFormat="1" ht="12">
      <c r="A864" s="169" t="s">
        <v>675</v>
      </c>
      <c r="B864" s="176" t="s">
        <v>143</v>
      </c>
      <c r="C864" s="176" t="s">
        <v>676</v>
      </c>
      <c r="D864" s="180">
        <v>0.11664351851851852</v>
      </c>
      <c r="E864" s="151">
        <v>0.1114645462962963</v>
      </c>
      <c r="F864" s="152">
        <v>79.010000000000005</v>
      </c>
      <c r="G864" s="179"/>
      <c r="H864" s="104" t="s">
        <v>102</v>
      </c>
      <c r="I864" s="196" t="s">
        <v>16</v>
      </c>
      <c r="J864" s="196">
        <v>44</v>
      </c>
    </row>
    <row r="865" spans="1:10" s="93" customFormat="1" ht="12">
      <c r="A865" s="169" t="s">
        <v>675</v>
      </c>
      <c r="B865" s="176" t="s">
        <v>143</v>
      </c>
      <c r="C865" s="176" t="s">
        <v>148</v>
      </c>
      <c r="D865" s="180">
        <v>0.11612268518518519</v>
      </c>
      <c r="E865" s="151">
        <v>0.11420666087962963</v>
      </c>
      <c r="F865" s="152">
        <v>77.12</v>
      </c>
      <c r="G865" s="179"/>
      <c r="H865" s="104" t="s">
        <v>102</v>
      </c>
      <c r="I865" s="196" t="s">
        <v>16</v>
      </c>
      <c r="J865" s="196">
        <v>40</v>
      </c>
    </row>
    <row r="866" spans="1:10" s="93" customFormat="1" ht="12">
      <c r="A866" s="169" t="s">
        <v>675</v>
      </c>
      <c r="B866" s="176" t="s">
        <v>143</v>
      </c>
      <c r="C866" s="176" t="s">
        <v>145</v>
      </c>
      <c r="D866" s="180">
        <v>0.12298611111111112</v>
      </c>
      <c r="E866" s="151">
        <v>0.11838643055555556</v>
      </c>
      <c r="F866" s="152">
        <v>74.39</v>
      </c>
      <c r="G866" s="179"/>
      <c r="H866" s="104" t="s">
        <v>102</v>
      </c>
      <c r="I866" s="196" t="s">
        <v>16</v>
      </c>
      <c r="J866" s="196">
        <v>43</v>
      </c>
    </row>
    <row r="867" spans="1:10" s="93" customFormat="1" ht="12">
      <c r="A867" s="169" t="s">
        <v>675</v>
      </c>
      <c r="B867" s="176" t="s">
        <v>143</v>
      </c>
      <c r="C867" s="176" t="s">
        <v>146</v>
      </c>
      <c r="D867" s="180">
        <v>0.12274305555555555</v>
      </c>
      <c r="E867" s="151">
        <v>0.11899939236111111</v>
      </c>
      <c r="F867" s="152">
        <v>74.010000000000005</v>
      </c>
      <c r="G867" s="179"/>
      <c r="H867" s="104" t="s">
        <v>102</v>
      </c>
      <c r="I867" s="196" t="s">
        <v>16</v>
      </c>
      <c r="J867" s="196">
        <v>42</v>
      </c>
    </row>
    <row r="868" spans="1:10" s="93" customFormat="1" ht="12">
      <c r="A868" s="169" t="s">
        <v>675</v>
      </c>
      <c r="B868" s="176" t="s">
        <v>17</v>
      </c>
      <c r="C868" s="176" t="s">
        <v>677</v>
      </c>
      <c r="D868" s="180">
        <v>0.12172453703703703</v>
      </c>
      <c r="E868" s="151">
        <v>0.10845656249999999</v>
      </c>
      <c r="F868" s="152">
        <v>81.209999999999994</v>
      </c>
      <c r="G868" s="179">
        <v>312.08999999999997</v>
      </c>
      <c r="H868" s="104" t="s">
        <v>82</v>
      </c>
      <c r="I868" s="196" t="s">
        <v>16</v>
      </c>
      <c r="J868" s="196">
        <v>53</v>
      </c>
    </row>
    <row r="869" spans="1:10" s="93" customFormat="1" ht="12">
      <c r="A869" s="169" t="s">
        <v>675</v>
      </c>
      <c r="B869" s="176" t="s">
        <v>17</v>
      </c>
      <c r="C869" s="176" t="s">
        <v>678</v>
      </c>
      <c r="D869" s="180">
        <v>0.11116898148148148</v>
      </c>
      <c r="E869" s="151">
        <v>0.11116898148148148</v>
      </c>
      <c r="F869" s="152">
        <v>79.22</v>
      </c>
      <c r="G869" s="179"/>
      <c r="H869" s="104" t="s">
        <v>82</v>
      </c>
      <c r="I869" s="196" t="s">
        <v>16</v>
      </c>
      <c r="J869" s="196">
        <v>30</v>
      </c>
    </row>
    <row r="870" spans="1:10" s="93" customFormat="1" ht="12">
      <c r="A870" s="169" t="s">
        <v>675</v>
      </c>
      <c r="B870" s="176" t="s">
        <v>17</v>
      </c>
      <c r="C870" s="176" t="s">
        <v>679</v>
      </c>
      <c r="D870" s="180">
        <v>0.11333333333333333</v>
      </c>
      <c r="E870" s="151">
        <v>0.11333333333333333</v>
      </c>
      <c r="F870" s="152">
        <v>77.709999999999994</v>
      </c>
      <c r="G870" s="179"/>
      <c r="H870" s="104" t="s">
        <v>82</v>
      </c>
      <c r="I870" s="196" t="s">
        <v>16</v>
      </c>
      <c r="J870" s="196">
        <v>30</v>
      </c>
    </row>
    <row r="871" spans="1:10" s="93" customFormat="1" ht="12">
      <c r="A871" s="169" t="s">
        <v>675</v>
      </c>
      <c r="B871" s="176" t="s">
        <v>17</v>
      </c>
      <c r="C871" s="176" t="s">
        <v>578</v>
      </c>
      <c r="D871" s="180">
        <v>0.12196759259259259</v>
      </c>
      <c r="E871" s="151">
        <v>0.11910135416666666</v>
      </c>
      <c r="F871" s="152">
        <v>73.95</v>
      </c>
      <c r="G871" s="179"/>
      <c r="H871" s="104" t="s">
        <v>82</v>
      </c>
      <c r="I871" s="196" t="s">
        <v>16</v>
      </c>
      <c r="J871" s="196">
        <v>41</v>
      </c>
    </row>
    <row r="872" spans="1:10" s="93" customFormat="1" ht="12">
      <c r="A872" s="169" t="s">
        <v>675</v>
      </c>
      <c r="B872" s="176" t="s">
        <v>17</v>
      </c>
      <c r="C872" s="176" t="s">
        <v>680</v>
      </c>
      <c r="D872" s="180">
        <v>0.12143518518518519</v>
      </c>
      <c r="E872" s="151">
        <v>0.12143518518518519</v>
      </c>
      <c r="F872" s="152">
        <v>72.53</v>
      </c>
      <c r="G872" s="179"/>
      <c r="H872" s="104" t="s">
        <v>82</v>
      </c>
      <c r="I872" s="196" t="s">
        <v>16</v>
      </c>
      <c r="J872" s="196">
        <v>33</v>
      </c>
    </row>
    <row r="873" spans="1:10" s="93" customFormat="1" ht="12">
      <c r="A873" s="169" t="s">
        <v>675</v>
      </c>
      <c r="B873" s="176" t="s">
        <v>17</v>
      </c>
      <c r="C873" s="176" t="s">
        <v>643</v>
      </c>
      <c r="D873" s="180">
        <v>0.12159722222222222</v>
      </c>
      <c r="E873" s="151">
        <v>0.12159722222222222</v>
      </c>
      <c r="F873" s="152">
        <v>72.430000000000007</v>
      </c>
      <c r="G873" s="179"/>
      <c r="H873" s="104" t="s">
        <v>82</v>
      </c>
      <c r="I873" s="196" t="s">
        <v>16</v>
      </c>
      <c r="J873" s="196">
        <v>31</v>
      </c>
    </row>
    <row r="874" spans="1:10" s="93" customFormat="1" ht="12">
      <c r="A874" s="169" t="s">
        <v>675</v>
      </c>
      <c r="B874" s="176" t="s">
        <v>17</v>
      </c>
      <c r="C874" s="176" t="s">
        <v>182</v>
      </c>
      <c r="D874" s="180">
        <v>0.12636574074074075</v>
      </c>
      <c r="E874" s="151">
        <v>0.12339614583333335</v>
      </c>
      <c r="F874" s="152">
        <v>71.37</v>
      </c>
      <c r="G874" s="179"/>
      <c r="H874" s="104" t="s">
        <v>82</v>
      </c>
      <c r="I874" s="196" t="s">
        <v>16</v>
      </c>
      <c r="J874" s="196">
        <v>41</v>
      </c>
    </row>
    <row r="875" spans="1:10" s="93" customFormat="1" ht="12">
      <c r="A875" s="169" t="s">
        <v>675</v>
      </c>
      <c r="B875" s="176" t="s">
        <v>17</v>
      </c>
      <c r="C875" s="176" t="s">
        <v>383</v>
      </c>
      <c r="D875" s="180">
        <v>0.12964120370370372</v>
      </c>
      <c r="E875" s="151">
        <v>0.12479262268518521</v>
      </c>
      <c r="F875" s="152">
        <v>70.58</v>
      </c>
      <c r="G875" s="179"/>
      <c r="H875" s="104" t="s">
        <v>82</v>
      </c>
      <c r="I875" s="196" t="s">
        <v>16</v>
      </c>
      <c r="J875" s="196">
        <v>43</v>
      </c>
    </row>
    <row r="876" spans="1:10" s="93" customFormat="1" ht="12">
      <c r="A876" s="169" t="s">
        <v>675</v>
      </c>
      <c r="B876" s="176" t="s">
        <v>17</v>
      </c>
      <c r="C876" s="176" t="s">
        <v>681</v>
      </c>
      <c r="D876" s="180">
        <v>0.12487268518518518</v>
      </c>
      <c r="E876" s="151">
        <v>0.12487268518518518</v>
      </c>
      <c r="F876" s="152">
        <v>70.53</v>
      </c>
      <c r="G876" s="179"/>
      <c r="H876" s="104" t="s">
        <v>82</v>
      </c>
      <c r="I876" s="196" t="s">
        <v>16</v>
      </c>
      <c r="J876" s="196">
        <v>24</v>
      </c>
    </row>
    <row r="877" spans="1:10" s="93" customFormat="1" ht="12">
      <c r="A877" s="169" t="s">
        <v>675</v>
      </c>
      <c r="B877" s="176" t="s">
        <v>17</v>
      </c>
      <c r="C877" s="176" t="s">
        <v>646</v>
      </c>
      <c r="D877" s="180">
        <v>0.1386574074074074</v>
      </c>
      <c r="E877" s="151">
        <v>0.12757868055555555</v>
      </c>
      <c r="F877" s="152">
        <v>69.03</v>
      </c>
      <c r="G877" s="179"/>
      <c r="H877" s="104" t="s">
        <v>82</v>
      </c>
      <c r="I877" s="196" t="s">
        <v>16</v>
      </c>
      <c r="J877" s="196">
        <v>49</v>
      </c>
    </row>
    <row r="878" spans="1:10" s="93" customFormat="1" ht="12">
      <c r="A878" s="169" t="s">
        <v>675</v>
      </c>
      <c r="B878" s="176" t="s">
        <v>17</v>
      </c>
      <c r="C878" s="176" t="s">
        <v>486</v>
      </c>
      <c r="D878" s="180">
        <v>0.12818287037037038</v>
      </c>
      <c r="E878" s="151">
        <v>0.12818287037037038</v>
      </c>
      <c r="F878" s="152">
        <v>68.709999999999994</v>
      </c>
      <c r="G878" s="179"/>
      <c r="H878" s="104" t="s">
        <v>82</v>
      </c>
      <c r="I878" s="196" t="s">
        <v>16</v>
      </c>
      <c r="J878" s="196">
        <v>36</v>
      </c>
    </row>
    <row r="879" spans="1:10" s="93" customFormat="1" ht="12">
      <c r="A879" s="169" t="s">
        <v>675</v>
      </c>
      <c r="B879" s="176" t="s">
        <v>17</v>
      </c>
      <c r="C879" s="176" t="s">
        <v>95</v>
      </c>
      <c r="D879" s="180">
        <v>0.1310763888888889</v>
      </c>
      <c r="E879" s="151">
        <v>0.12891362847222224</v>
      </c>
      <c r="F879" s="152">
        <v>68.319999999999993</v>
      </c>
      <c r="G879" s="179"/>
      <c r="H879" s="104" t="s">
        <v>82</v>
      </c>
      <c r="I879" s="196" t="s">
        <v>16</v>
      </c>
      <c r="J879" s="196">
        <v>40</v>
      </c>
    </row>
    <row r="880" spans="1:10" s="93" customFormat="1" ht="12">
      <c r="A880" s="169" t="s">
        <v>675</v>
      </c>
      <c r="B880" s="176" t="s">
        <v>17</v>
      </c>
      <c r="C880" s="176" t="s">
        <v>682</v>
      </c>
      <c r="D880" s="180">
        <v>0.15144675925925927</v>
      </c>
      <c r="E880" s="151">
        <v>0.12922951967592591</v>
      </c>
      <c r="F880" s="152">
        <v>68.150000000000006</v>
      </c>
      <c r="G880" s="179"/>
      <c r="H880" s="104" t="s">
        <v>82</v>
      </c>
      <c r="I880" s="196" t="s">
        <v>16</v>
      </c>
      <c r="J880" s="196">
        <v>58</v>
      </c>
    </row>
    <row r="881" spans="1:10" s="93" customFormat="1" ht="12">
      <c r="A881" s="169" t="s">
        <v>675</v>
      </c>
      <c r="B881" s="176" t="s">
        <v>17</v>
      </c>
      <c r="C881" s="176" t="s">
        <v>577</v>
      </c>
      <c r="D881" s="180">
        <v>0.15528935185185186</v>
      </c>
      <c r="E881" s="151">
        <v>0.13132820486111113</v>
      </c>
      <c r="F881" s="152">
        <v>67.06</v>
      </c>
      <c r="G881" s="179"/>
      <c r="H881" s="104" t="s">
        <v>82</v>
      </c>
      <c r="I881" s="196" t="s">
        <v>16</v>
      </c>
      <c r="J881" s="196">
        <v>59</v>
      </c>
    </row>
    <row r="882" spans="1:10" s="93" customFormat="1" ht="12">
      <c r="A882" s="169" t="s">
        <v>675</v>
      </c>
      <c r="B882" s="176" t="s">
        <v>17</v>
      </c>
      <c r="C882" s="176" t="s">
        <v>387</v>
      </c>
      <c r="D882" s="180">
        <v>0.13956018518518518</v>
      </c>
      <c r="E882" s="151">
        <v>0.13139591435185186</v>
      </c>
      <c r="F882" s="152">
        <v>67.03</v>
      </c>
      <c r="G882" s="179"/>
      <c r="H882" s="104" t="s">
        <v>82</v>
      </c>
      <c r="I882" s="196" t="s">
        <v>16</v>
      </c>
      <c r="J882" s="196">
        <v>46</v>
      </c>
    </row>
    <row r="883" spans="1:10" s="93" customFormat="1" ht="12">
      <c r="A883" s="169" t="s">
        <v>675</v>
      </c>
      <c r="B883" s="176" t="s">
        <v>17</v>
      </c>
      <c r="C883" s="176" t="s">
        <v>390</v>
      </c>
      <c r="D883" s="180">
        <v>0.14121527777777779</v>
      </c>
      <c r="E883" s="151">
        <v>0.13093480555555556</v>
      </c>
      <c r="F883" s="152">
        <v>67.260000000000005</v>
      </c>
      <c r="G883" s="179"/>
      <c r="H883" s="104" t="s">
        <v>82</v>
      </c>
      <c r="I883" s="196" t="s">
        <v>16</v>
      </c>
      <c r="J883" s="196">
        <v>48</v>
      </c>
    </row>
    <row r="884" spans="1:10" s="93" customFormat="1" ht="12">
      <c r="A884" s="169" t="s">
        <v>675</v>
      </c>
      <c r="B884" s="176" t="s">
        <v>17</v>
      </c>
      <c r="C884" s="176" t="s">
        <v>521</v>
      </c>
      <c r="D884" s="180">
        <v>0.13400462962962964</v>
      </c>
      <c r="E884" s="151">
        <v>0.13400462962962964</v>
      </c>
      <c r="F884" s="152">
        <v>65.72</v>
      </c>
      <c r="G884" s="179"/>
      <c r="H884" s="104" t="s">
        <v>82</v>
      </c>
      <c r="I884" s="196" t="s">
        <v>16</v>
      </c>
      <c r="J884" s="196">
        <v>37</v>
      </c>
    </row>
    <row r="885" spans="1:10" s="93" customFormat="1" ht="12">
      <c r="A885" s="169" t="s">
        <v>675</v>
      </c>
      <c r="B885" s="176" t="s">
        <v>17</v>
      </c>
      <c r="C885" s="176" t="s">
        <v>683</v>
      </c>
      <c r="D885" s="180">
        <v>0.13511574074074073</v>
      </c>
      <c r="E885" s="151">
        <v>0.13511574074074073</v>
      </c>
      <c r="F885" s="152">
        <v>65.180000000000007</v>
      </c>
      <c r="G885" s="179"/>
      <c r="H885" s="104" t="s">
        <v>82</v>
      </c>
      <c r="I885" s="196" t="s">
        <v>16</v>
      </c>
      <c r="J885" s="196">
        <v>35</v>
      </c>
    </row>
    <row r="886" spans="1:10" s="93" customFormat="1" ht="12">
      <c r="A886" s="169" t="s">
        <v>675</v>
      </c>
      <c r="B886" s="176" t="s">
        <v>17</v>
      </c>
      <c r="C886" s="176" t="s">
        <v>663</v>
      </c>
      <c r="D886" s="180">
        <v>0.16061342592592592</v>
      </c>
      <c r="E886" s="151">
        <v>0.16061342592592592</v>
      </c>
      <c r="F886" s="152">
        <v>60.03</v>
      </c>
      <c r="G886" s="179"/>
      <c r="H886" s="104" t="s">
        <v>82</v>
      </c>
      <c r="I886" s="196" t="s">
        <v>15</v>
      </c>
      <c r="J886" s="196">
        <v>26</v>
      </c>
    </row>
    <row r="887" spans="1:10" s="93" customFormat="1" ht="12">
      <c r="A887" s="169" t="s">
        <v>675</v>
      </c>
      <c r="B887" s="176" t="s">
        <v>17</v>
      </c>
      <c r="C887" s="176" t="s">
        <v>684</v>
      </c>
      <c r="D887" s="180">
        <v>0.1486574074074074</v>
      </c>
      <c r="E887" s="151">
        <v>0.1486574074074074</v>
      </c>
      <c r="F887" s="152">
        <v>59.24</v>
      </c>
      <c r="G887" s="179"/>
      <c r="H887" s="104" t="s">
        <v>82</v>
      </c>
      <c r="I887" s="196" t="s">
        <v>16</v>
      </c>
      <c r="J887" s="196">
        <v>24</v>
      </c>
    </row>
    <row r="888" spans="1:10" s="93" customFormat="1" ht="12">
      <c r="A888" s="169" t="s">
        <v>675</v>
      </c>
      <c r="B888" s="176" t="s">
        <v>17</v>
      </c>
      <c r="C888" s="176" t="s">
        <v>685</v>
      </c>
      <c r="D888" s="180">
        <v>0.16396990740740741</v>
      </c>
      <c r="E888" s="151">
        <v>0.16396990740740741</v>
      </c>
      <c r="F888" s="152">
        <v>53.71</v>
      </c>
      <c r="G888" s="179"/>
      <c r="H888" s="104" t="s">
        <v>82</v>
      </c>
      <c r="I888" s="196" t="s">
        <v>16</v>
      </c>
      <c r="J888" s="196">
        <v>30</v>
      </c>
    </row>
    <row r="889" spans="1:10" s="93" customFormat="1" ht="12">
      <c r="A889" s="169" t="s">
        <v>675</v>
      </c>
      <c r="B889" s="176" t="s">
        <v>17</v>
      </c>
      <c r="C889" s="176" t="s">
        <v>686</v>
      </c>
      <c r="D889" s="180">
        <v>0.18466435185185184</v>
      </c>
      <c r="E889" s="151">
        <v>0.18466435185185184</v>
      </c>
      <c r="F889" s="152">
        <v>52.21</v>
      </c>
      <c r="G889" s="179"/>
      <c r="H889" s="104" t="s">
        <v>82</v>
      </c>
      <c r="I889" s="196" t="s">
        <v>15</v>
      </c>
      <c r="J889" s="196">
        <v>26</v>
      </c>
    </row>
    <row r="890" spans="1:10" s="93" customFormat="1" ht="12">
      <c r="A890" s="169" t="s">
        <v>675</v>
      </c>
      <c r="B890" s="176" t="s">
        <v>13</v>
      </c>
      <c r="C890" s="176" t="s">
        <v>480</v>
      </c>
      <c r="D890" s="180">
        <v>0.13835648148148147</v>
      </c>
      <c r="E890" s="151">
        <v>0.12382905092592592</v>
      </c>
      <c r="F890" s="152">
        <v>77.86</v>
      </c>
      <c r="G890" s="179">
        <v>308.45999999999998</v>
      </c>
      <c r="H890" s="104" t="s">
        <v>82</v>
      </c>
      <c r="I890" s="196" t="s">
        <v>15</v>
      </c>
      <c r="J890" s="196">
        <v>50</v>
      </c>
    </row>
    <row r="891" spans="1:10" s="93" customFormat="1" ht="12">
      <c r="A891" s="169" t="s">
        <v>675</v>
      </c>
      <c r="B891" s="176" t="s">
        <v>13</v>
      </c>
      <c r="C891" s="176" t="s">
        <v>610</v>
      </c>
      <c r="D891" s="180">
        <v>0.12607638888888889</v>
      </c>
      <c r="E891" s="151">
        <v>0.11325442013888889</v>
      </c>
      <c r="F891" s="152">
        <v>77.77</v>
      </c>
      <c r="G891" s="179"/>
      <c r="H891" s="104" t="s">
        <v>82</v>
      </c>
      <c r="I891" s="196" t="s">
        <v>16</v>
      </c>
      <c r="J891" s="196">
        <v>52</v>
      </c>
    </row>
    <row r="892" spans="1:10" s="93" customFormat="1" ht="12">
      <c r="A892" s="169" t="s">
        <v>675</v>
      </c>
      <c r="B892" s="176" t="s">
        <v>13</v>
      </c>
      <c r="C892" s="176" t="s">
        <v>687</v>
      </c>
      <c r="D892" s="180">
        <v>0.12910879629629629</v>
      </c>
      <c r="E892" s="151">
        <v>0.11503593749999999</v>
      </c>
      <c r="F892" s="152">
        <v>76.56</v>
      </c>
      <c r="G892" s="179"/>
      <c r="H892" s="104" t="s">
        <v>82</v>
      </c>
      <c r="I892" s="196" t="s">
        <v>16</v>
      </c>
      <c r="J892" s="196">
        <v>53</v>
      </c>
    </row>
    <row r="893" spans="1:10" s="93" customFormat="1" ht="12">
      <c r="A893" s="169" t="s">
        <v>675</v>
      </c>
      <c r="B893" s="176" t="s">
        <v>13</v>
      </c>
      <c r="C893" s="176" t="s">
        <v>523</v>
      </c>
      <c r="D893" s="180">
        <v>0.13519675925925925</v>
      </c>
      <c r="E893" s="151">
        <v>0.12642248958333333</v>
      </c>
      <c r="F893" s="152">
        <v>76.27</v>
      </c>
      <c r="G893" s="179"/>
      <c r="H893" s="104" t="s">
        <v>82</v>
      </c>
      <c r="I893" s="196" t="s">
        <v>15</v>
      </c>
      <c r="J893" s="196">
        <v>45</v>
      </c>
    </row>
    <row r="894" spans="1:10" s="93" customFormat="1" ht="12">
      <c r="A894" s="169" t="s">
        <v>675</v>
      </c>
      <c r="B894" s="176" t="s">
        <v>13</v>
      </c>
      <c r="C894" s="176" t="s">
        <v>169</v>
      </c>
      <c r="D894" s="180">
        <v>0.14487268518518517</v>
      </c>
      <c r="E894" s="151">
        <v>0.11670943518518517</v>
      </c>
      <c r="F894" s="152">
        <v>75.459999999999994</v>
      </c>
      <c r="G894" s="179"/>
      <c r="H894" s="104" t="s">
        <v>82</v>
      </c>
      <c r="I894" s="196" t="s">
        <v>16</v>
      </c>
      <c r="J894" s="196">
        <v>64</v>
      </c>
    </row>
    <row r="895" spans="1:10" s="93" customFormat="1" ht="12">
      <c r="A895" s="169" t="s">
        <v>675</v>
      </c>
      <c r="B895" s="176" t="s">
        <v>13</v>
      </c>
      <c r="C895" s="176" t="s">
        <v>526</v>
      </c>
      <c r="D895" s="180">
        <v>0.13060185185185186</v>
      </c>
      <c r="E895" s="151">
        <v>0.13060185185185186</v>
      </c>
      <c r="F895" s="152">
        <v>73.83</v>
      </c>
      <c r="G895" s="179"/>
      <c r="H895" s="104" t="s">
        <v>82</v>
      </c>
      <c r="I895" s="196" t="s">
        <v>15</v>
      </c>
      <c r="J895" s="196">
        <v>34</v>
      </c>
    </row>
    <row r="896" spans="1:10" s="93" customFormat="1" ht="12">
      <c r="A896" s="169" t="s">
        <v>675</v>
      </c>
      <c r="B896" s="176" t="s">
        <v>13</v>
      </c>
      <c r="C896" s="176" t="s">
        <v>303</v>
      </c>
      <c r="D896" s="180">
        <v>0.12759259259259259</v>
      </c>
      <c r="E896" s="151">
        <v>0.12459416666666667</v>
      </c>
      <c r="F896" s="152">
        <v>70.69</v>
      </c>
      <c r="G896" s="179"/>
      <c r="H896" s="104" t="s">
        <v>82</v>
      </c>
      <c r="I896" s="196" t="s">
        <v>16</v>
      </c>
      <c r="J896" s="196">
        <v>41</v>
      </c>
    </row>
    <row r="897" spans="1:10" s="93" customFormat="1" ht="12">
      <c r="A897" s="169" t="s">
        <v>675</v>
      </c>
      <c r="B897" s="176" t="s">
        <v>13</v>
      </c>
      <c r="C897" s="176" t="s">
        <v>688</v>
      </c>
      <c r="D897" s="180">
        <v>0.13368055555555555</v>
      </c>
      <c r="E897" s="151">
        <v>0.12586024305555554</v>
      </c>
      <c r="F897" s="152">
        <v>69.98</v>
      </c>
      <c r="G897" s="179"/>
      <c r="H897" s="104" t="s">
        <v>82</v>
      </c>
      <c r="I897" s="196" t="s">
        <v>16</v>
      </c>
      <c r="J897" s="196">
        <v>46</v>
      </c>
    </row>
    <row r="898" spans="1:10" s="93" customFormat="1" ht="12">
      <c r="A898" s="169" t="s">
        <v>675</v>
      </c>
      <c r="B898" s="176" t="s">
        <v>13</v>
      </c>
      <c r="C898" s="176" t="s">
        <v>689</v>
      </c>
      <c r="D898" s="180">
        <v>0.13165509259259259</v>
      </c>
      <c r="E898" s="151">
        <v>0.12948278356481482</v>
      </c>
      <c r="F898" s="152">
        <v>68.02</v>
      </c>
      <c r="G898" s="179"/>
      <c r="H898" s="104" t="s">
        <v>82</v>
      </c>
      <c r="I898" s="196" t="s">
        <v>16</v>
      </c>
      <c r="J898" s="196">
        <v>40</v>
      </c>
    </row>
    <row r="899" spans="1:10" s="93" customFormat="1" ht="12">
      <c r="A899" s="169" t="s">
        <v>675</v>
      </c>
      <c r="B899" s="176" t="s">
        <v>13</v>
      </c>
      <c r="C899" s="176" t="s">
        <v>690</v>
      </c>
      <c r="D899" s="180">
        <v>0.15554398148148149</v>
      </c>
      <c r="E899" s="151">
        <v>0.1453402962962963</v>
      </c>
      <c r="F899" s="152">
        <v>60.6</v>
      </c>
      <c r="G899" s="179"/>
      <c r="H899" s="104" t="s">
        <v>82</v>
      </c>
      <c r="I899" s="196" t="s">
        <v>16</v>
      </c>
      <c r="J899" s="196">
        <v>47</v>
      </c>
    </row>
    <row r="900" spans="1:10" s="93" customFormat="1" ht="12">
      <c r="A900" s="169" t="s">
        <v>675</v>
      </c>
      <c r="B900" s="176" t="s">
        <v>19</v>
      </c>
      <c r="C900" s="176" t="s">
        <v>634</v>
      </c>
      <c r="D900" s="180">
        <v>0.13754629629629631</v>
      </c>
      <c r="E900" s="151">
        <v>0.11947271296296298</v>
      </c>
      <c r="F900" s="152">
        <v>73.72</v>
      </c>
      <c r="G900" s="179">
        <v>289.74</v>
      </c>
      <c r="H900" s="104" t="s">
        <v>82</v>
      </c>
      <c r="I900" s="196" t="s">
        <v>16</v>
      </c>
      <c r="J900" s="196">
        <v>56</v>
      </c>
    </row>
    <row r="901" spans="1:10" s="93" customFormat="1" ht="12">
      <c r="A901" s="169" t="s">
        <v>675</v>
      </c>
      <c r="B901" s="176" t="s">
        <v>19</v>
      </c>
      <c r="C901" s="176" t="s">
        <v>150</v>
      </c>
      <c r="D901" s="180">
        <v>0.12189814814814814</v>
      </c>
      <c r="E901" s="151">
        <v>0.11988682870370371</v>
      </c>
      <c r="F901" s="152">
        <v>73.459999999999994</v>
      </c>
      <c r="G901" s="179"/>
      <c r="H901" s="104" t="s">
        <v>82</v>
      </c>
      <c r="I901" s="196" t="s">
        <v>16</v>
      </c>
      <c r="J901" s="196">
        <v>40</v>
      </c>
    </row>
    <row r="902" spans="1:10" s="93" customFormat="1" ht="12">
      <c r="A902" s="169" t="s">
        <v>675</v>
      </c>
      <c r="B902" s="176" t="s">
        <v>19</v>
      </c>
      <c r="C902" s="176" t="s">
        <v>628</v>
      </c>
      <c r="D902" s="180">
        <v>0.12089120370370371</v>
      </c>
      <c r="E902" s="151">
        <v>0.12089120370370371</v>
      </c>
      <c r="F902" s="152">
        <v>72.849999999999994</v>
      </c>
      <c r="G902" s="179"/>
      <c r="H902" s="104" t="s">
        <v>82</v>
      </c>
      <c r="I902" s="196" t="s">
        <v>16</v>
      </c>
      <c r="J902" s="196">
        <v>33</v>
      </c>
    </row>
    <row r="903" spans="1:10" s="93" customFormat="1" ht="12">
      <c r="A903" s="169" t="s">
        <v>675</v>
      </c>
      <c r="B903" s="176" t="s">
        <v>19</v>
      </c>
      <c r="C903" s="176" t="s">
        <v>691</v>
      </c>
      <c r="D903" s="180">
        <v>0.1552662037037037</v>
      </c>
      <c r="E903" s="151">
        <v>0.12634010995370371</v>
      </c>
      <c r="F903" s="152">
        <v>69.709999999999994</v>
      </c>
      <c r="G903" s="179"/>
      <c r="H903" s="104" t="s">
        <v>82</v>
      </c>
      <c r="I903" s="196" t="s">
        <v>16</v>
      </c>
      <c r="J903" s="196">
        <v>63</v>
      </c>
    </row>
    <row r="904" spans="1:10" s="93" customFormat="1" ht="12">
      <c r="A904" s="169" t="s">
        <v>675</v>
      </c>
      <c r="B904" s="176" t="s">
        <v>19</v>
      </c>
      <c r="C904" s="176" t="s">
        <v>534</v>
      </c>
      <c r="D904" s="180">
        <v>0.15916666666666668</v>
      </c>
      <c r="E904" s="151">
        <v>0.13852275</v>
      </c>
      <c r="F904" s="152">
        <v>69.599999999999994</v>
      </c>
      <c r="G904" s="179"/>
      <c r="H904" s="104" t="s">
        <v>82</v>
      </c>
      <c r="I904" s="196" t="s">
        <v>15</v>
      </c>
      <c r="J904" s="196">
        <v>53</v>
      </c>
    </row>
    <row r="905" spans="1:10" s="93" customFormat="1" ht="12">
      <c r="A905" s="169" t="s">
        <v>675</v>
      </c>
      <c r="B905" s="176" t="s">
        <v>19</v>
      </c>
      <c r="C905" s="176" t="s">
        <v>692</v>
      </c>
      <c r="D905" s="180">
        <v>0.14679398148148148</v>
      </c>
      <c r="E905" s="151">
        <v>0.1307934375</v>
      </c>
      <c r="F905" s="152">
        <v>67.34</v>
      </c>
      <c r="G905" s="179"/>
      <c r="H905" s="104" t="s">
        <v>82</v>
      </c>
      <c r="I905" s="196" t="s">
        <v>16</v>
      </c>
      <c r="J905" s="196">
        <v>53</v>
      </c>
    </row>
    <row r="906" spans="1:10" s="93" customFormat="1" ht="12">
      <c r="A906" s="169" t="s">
        <v>675</v>
      </c>
      <c r="B906" s="176" t="s">
        <v>19</v>
      </c>
      <c r="C906" s="176" t="s">
        <v>693</v>
      </c>
      <c r="D906" s="180">
        <v>0.1464699074074074</v>
      </c>
      <c r="E906" s="151">
        <v>0.1464699074074074</v>
      </c>
      <c r="F906" s="152">
        <v>60.13</v>
      </c>
      <c r="G906" s="179"/>
      <c r="H906" s="104" t="s">
        <v>82</v>
      </c>
      <c r="I906" s="196" t="s">
        <v>16</v>
      </c>
      <c r="J906" s="196">
        <v>37</v>
      </c>
    </row>
    <row r="907" spans="1:10" s="93" customFormat="1" ht="12">
      <c r="A907" s="169" t="s">
        <v>675</v>
      </c>
      <c r="B907" s="176" t="s">
        <v>19</v>
      </c>
      <c r="C907" s="176" t="s">
        <v>694</v>
      </c>
      <c r="D907" s="180">
        <v>0.18813657407407408</v>
      </c>
      <c r="E907" s="151">
        <v>0.1668395138888889</v>
      </c>
      <c r="F907" s="152">
        <v>57.79</v>
      </c>
      <c r="G907" s="179"/>
      <c r="H907" s="104" t="s">
        <v>82</v>
      </c>
      <c r="I907" s="196" t="s">
        <v>15</v>
      </c>
      <c r="J907" s="196">
        <v>51</v>
      </c>
    </row>
    <row r="908" spans="1:10" s="93" customFormat="1" ht="12">
      <c r="A908" s="169" t="s">
        <v>675</v>
      </c>
      <c r="B908" s="176" t="s">
        <v>19</v>
      </c>
      <c r="C908" s="176" t="s">
        <v>632</v>
      </c>
      <c r="D908" s="180">
        <v>0.19371527777777778</v>
      </c>
      <c r="E908" s="151">
        <v>0.16859040624999999</v>
      </c>
      <c r="F908" s="152">
        <v>57.19</v>
      </c>
      <c r="G908" s="179"/>
      <c r="H908" s="104" t="s">
        <v>82</v>
      </c>
      <c r="I908" s="196" t="s">
        <v>15</v>
      </c>
      <c r="J908" s="196">
        <v>53</v>
      </c>
    </row>
    <row r="909" spans="1:10" s="93" customFormat="1" ht="12">
      <c r="A909" s="169" t="s">
        <v>675</v>
      </c>
      <c r="B909" s="176" t="s">
        <v>19</v>
      </c>
      <c r="C909" s="176" t="s">
        <v>695</v>
      </c>
      <c r="D909" s="180">
        <v>0.18428240740740739</v>
      </c>
      <c r="E909" s="151">
        <v>0.17377831018518516</v>
      </c>
      <c r="F909" s="152">
        <v>55.48</v>
      </c>
      <c r="G909" s="179"/>
      <c r="H909" s="104" t="s">
        <v>82</v>
      </c>
      <c r="I909" s="196" t="s">
        <v>15</v>
      </c>
      <c r="J909" s="196">
        <v>44</v>
      </c>
    </row>
    <row r="910" spans="1:10" s="93" customFormat="1" ht="12">
      <c r="A910" s="169" t="s">
        <v>675</v>
      </c>
      <c r="B910" s="176" t="s">
        <v>19</v>
      </c>
      <c r="C910" s="176" t="s">
        <v>591</v>
      </c>
      <c r="D910" s="180">
        <v>0.16988425925925926</v>
      </c>
      <c r="E910" s="151">
        <v>0.16234139814814816</v>
      </c>
      <c r="F910" s="152">
        <v>54.25</v>
      </c>
      <c r="G910" s="179"/>
      <c r="H910" s="104" t="s">
        <v>82</v>
      </c>
      <c r="I910" s="196" t="s">
        <v>16</v>
      </c>
      <c r="J910" s="196">
        <v>44</v>
      </c>
    </row>
    <row r="911" spans="1:10" s="93" customFormat="1" ht="12">
      <c r="A911" s="169" t="s">
        <v>675</v>
      </c>
      <c r="B911" s="176" t="s">
        <v>19</v>
      </c>
      <c r="C911" s="176" t="s">
        <v>696</v>
      </c>
      <c r="D911" s="180">
        <v>0.16368055555555555</v>
      </c>
      <c r="E911" s="151">
        <v>0.16368055555555555</v>
      </c>
      <c r="F911" s="152">
        <v>53.81</v>
      </c>
      <c r="G911" s="179"/>
      <c r="H911" s="104" t="s">
        <v>82</v>
      </c>
      <c r="I911" s="196" t="s">
        <v>16</v>
      </c>
      <c r="J911" s="196">
        <v>29</v>
      </c>
    </row>
    <row r="912" spans="1:10" s="93" customFormat="1" ht="12">
      <c r="A912" s="169" t="s">
        <v>675</v>
      </c>
      <c r="B912" s="176" t="s">
        <v>697</v>
      </c>
      <c r="C912" s="176" t="s">
        <v>186</v>
      </c>
      <c r="D912" s="180">
        <v>0.12719907407407408</v>
      </c>
      <c r="E912" s="151">
        <v>0.10659282407407407</v>
      </c>
      <c r="F912" s="152">
        <v>82.63</v>
      </c>
      <c r="G912" s="179">
        <v>289.04000000000002</v>
      </c>
      <c r="H912" s="104" t="s">
        <v>82</v>
      </c>
      <c r="I912" s="196" t="s">
        <v>16</v>
      </c>
      <c r="J912" s="196">
        <v>60</v>
      </c>
    </row>
    <row r="913" spans="1:10" s="93" customFormat="1" ht="12">
      <c r="A913" s="169" t="s">
        <v>675</v>
      </c>
      <c r="B913" s="176" t="s">
        <v>697</v>
      </c>
      <c r="C913" s="176" t="s">
        <v>698</v>
      </c>
      <c r="D913" s="180">
        <v>0.14359953703703704</v>
      </c>
      <c r="E913" s="151">
        <v>0.12378280092592593</v>
      </c>
      <c r="F913" s="152">
        <v>77.89</v>
      </c>
      <c r="G913" s="179"/>
      <c r="H913" s="104" t="s">
        <v>82</v>
      </c>
      <c r="I913" s="196" t="s">
        <v>15</v>
      </c>
      <c r="J913" s="196">
        <v>54</v>
      </c>
    </row>
    <row r="914" spans="1:10" s="93" customFormat="1" ht="12">
      <c r="A914" s="169" t="s">
        <v>675</v>
      </c>
      <c r="B914" s="176" t="s">
        <v>697</v>
      </c>
      <c r="C914" s="176" t="s">
        <v>699</v>
      </c>
      <c r="D914" s="180">
        <v>0.14233796296296297</v>
      </c>
      <c r="E914" s="151">
        <v>0.13401119212962964</v>
      </c>
      <c r="F914" s="152">
        <v>65.72</v>
      </c>
      <c r="G914" s="179"/>
      <c r="H914" s="104" t="s">
        <v>82</v>
      </c>
      <c r="I914" s="196" t="s">
        <v>16</v>
      </c>
      <c r="J914" s="196">
        <v>46</v>
      </c>
    </row>
    <row r="915" spans="1:10" s="93" customFormat="1" ht="12">
      <c r="A915" s="169" t="s">
        <v>675</v>
      </c>
      <c r="B915" s="176" t="s">
        <v>697</v>
      </c>
      <c r="C915" s="176" t="s">
        <v>700</v>
      </c>
      <c r="D915" s="180">
        <v>0.15351851851851853</v>
      </c>
      <c r="E915" s="151">
        <v>0.15351851851851853</v>
      </c>
      <c r="F915" s="152">
        <v>62.8</v>
      </c>
      <c r="G915" s="179"/>
      <c r="H915" s="104" t="s">
        <v>82</v>
      </c>
      <c r="I915" s="196" t="s">
        <v>15</v>
      </c>
      <c r="J915" s="196">
        <v>31</v>
      </c>
    </row>
    <row r="916" spans="1:10" s="93" customFormat="1" ht="12">
      <c r="A916" s="169" t="s">
        <v>675</v>
      </c>
      <c r="B916" s="176" t="s">
        <v>697</v>
      </c>
      <c r="C916" s="176" t="s">
        <v>701</v>
      </c>
      <c r="D916" s="180">
        <v>0.16515046296296296</v>
      </c>
      <c r="E916" s="151">
        <v>0.14714906250000001</v>
      </c>
      <c r="F916" s="152">
        <v>59.85</v>
      </c>
      <c r="G916" s="179"/>
      <c r="H916" s="104" t="s">
        <v>82</v>
      </c>
      <c r="I916" s="196" t="s">
        <v>16</v>
      </c>
      <c r="J916" s="196">
        <v>53</v>
      </c>
    </row>
    <row r="917" spans="1:10" s="93" customFormat="1" ht="12">
      <c r="A917" s="169" t="s">
        <v>675</v>
      </c>
      <c r="B917" s="176" t="s">
        <v>697</v>
      </c>
      <c r="C917" s="176" t="s">
        <v>702</v>
      </c>
      <c r="D917" s="180">
        <v>0.15012731481481481</v>
      </c>
      <c r="E917" s="151">
        <v>0.15012731481481481</v>
      </c>
      <c r="F917" s="152">
        <v>58.66</v>
      </c>
      <c r="G917" s="179"/>
      <c r="H917" s="104" t="s">
        <v>82</v>
      </c>
      <c r="I917" s="196" t="s">
        <v>16</v>
      </c>
      <c r="J917" s="196">
        <v>36</v>
      </c>
    </row>
    <row r="918" spans="1:10" s="93" customFormat="1" ht="12">
      <c r="A918" s="169" t="s">
        <v>675</v>
      </c>
      <c r="B918" s="176" t="s">
        <v>697</v>
      </c>
      <c r="C918" s="176" t="s">
        <v>703</v>
      </c>
      <c r="D918" s="180">
        <v>0.1695949074074074</v>
      </c>
      <c r="E918" s="151">
        <v>0.16325205787037037</v>
      </c>
      <c r="F918" s="152">
        <v>53.95</v>
      </c>
      <c r="G918" s="179"/>
      <c r="H918" s="104" t="s">
        <v>82</v>
      </c>
      <c r="I918" s="196" t="s">
        <v>16</v>
      </c>
      <c r="J918" s="196">
        <v>43</v>
      </c>
    </row>
    <row r="919" spans="1:10" s="93" customFormat="1" ht="12">
      <c r="A919" s="169" t="s">
        <v>675</v>
      </c>
      <c r="B919" s="176" t="s">
        <v>704</v>
      </c>
      <c r="C919" s="176" t="s">
        <v>705</v>
      </c>
      <c r="D919" s="180">
        <v>0.15006944444444445</v>
      </c>
      <c r="E919" s="151">
        <v>0.13912938194444446</v>
      </c>
      <c r="F919" s="152">
        <v>69.3</v>
      </c>
      <c r="G919" s="179">
        <v>263.14</v>
      </c>
      <c r="H919" s="104" t="s">
        <v>82</v>
      </c>
      <c r="I919" s="196" t="s">
        <v>15</v>
      </c>
      <c r="J919" s="196">
        <v>46</v>
      </c>
    </row>
    <row r="920" spans="1:10" s="93" customFormat="1" ht="12">
      <c r="A920" s="169" t="s">
        <v>675</v>
      </c>
      <c r="B920" s="176" t="s">
        <v>704</v>
      </c>
      <c r="C920" s="176" t="s">
        <v>706</v>
      </c>
      <c r="D920" s="180">
        <v>0.13054398148148147</v>
      </c>
      <c r="E920" s="151">
        <v>0.13054398148148147</v>
      </c>
      <c r="F920" s="152">
        <v>67.47</v>
      </c>
      <c r="G920" s="179"/>
      <c r="H920" s="104" t="s">
        <v>82</v>
      </c>
      <c r="I920" s="196" t="s">
        <v>16</v>
      </c>
      <c r="J920" s="196">
        <v>31</v>
      </c>
    </row>
    <row r="921" spans="1:10" s="93" customFormat="1" ht="12">
      <c r="A921" s="169" t="s">
        <v>675</v>
      </c>
      <c r="B921" s="176" t="s">
        <v>704</v>
      </c>
      <c r="C921" s="176" t="s">
        <v>707</v>
      </c>
      <c r="D921" s="180">
        <v>0.16788194444444443</v>
      </c>
      <c r="E921" s="151">
        <v>0.15025434027777776</v>
      </c>
      <c r="F921" s="152">
        <v>64.17</v>
      </c>
      <c r="G921" s="179"/>
      <c r="H921" s="104" t="s">
        <v>82</v>
      </c>
      <c r="I921" s="196" t="s">
        <v>15</v>
      </c>
      <c r="J921" s="196">
        <v>50</v>
      </c>
    </row>
    <row r="922" spans="1:10" s="93" customFormat="1" ht="12">
      <c r="A922" s="169" t="s">
        <v>675</v>
      </c>
      <c r="B922" s="176" t="s">
        <v>704</v>
      </c>
      <c r="C922" s="176" t="s">
        <v>708</v>
      </c>
      <c r="D922" s="180">
        <v>0.16864583333333333</v>
      </c>
      <c r="E922" s="151">
        <v>0.15500238541666667</v>
      </c>
      <c r="F922" s="152">
        <v>62.2</v>
      </c>
      <c r="G922" s="179"/>
      <c r="H922" s="104" t="s">
        <v>82</v>
      </c>
      <c r="I922" s="196" t="s">
        <v>15</v>
      </c>
      <c r="J922" s="196">
        <v>47</v>
      </c>
    </row>
    <row r="923" spans="1:10" s="93" customFormat="1" ht="12">
      <c r="A923" s="169" t="s">
        <v>675</v>
      </c>
      <c r="B923" s="176" t="s">
        <v>704</v>
      </c>
      <c r="C923" s="176" t="s">
        <v>709</v>
      </c>
      <c r="D923" s="180">
        <v>0.16621527777777778</v>
      </c>
      <c r="E923" s="151">
        <v>0.15674100694444443</v>
      </c>
      <c r="F923" s="152">
        <v>61.51</v>
      </c>
      <c r="G923" s="179"/>
      <c r="H923" s="104" t="s">
        <v>82</v>
      </c>
      <c r="I923" s="196" t="s">
        <v>15</v>
      </c>
      <c r="J923" s="196">
        <v>44</v>
      </c>
    </row>
    <row r="924" spans="1:10" s="93" customFormat="1" ht="12">
      <c r="A924" s="169" t="s">
        <v>675</v>
      </c>
      <c r="B924" s="176" t="s">
        <v>704</v>
      </c>
      <c r="C924" s="176" t="s">
        <v>710</v>
      </c>
      <c r="D924" s="180">
        <v>0.17097222222222222</v>
      </c>
      <c r="E924" s="151">
        <v>0.14850647222222221</v>
      </c>
      <c r="F924" s="152">
        <v>59.3</v>
      </c>
      <c r="G924" s="179"/>
      <c r="H924" s="104" t="s">
        <v>82</v>
      </c>
      <c r="I924" s="196" t="s">
        <v>16</v>
      </c>
      <c r="J924" s="196">
        <v>56</v>
      </c>
    </row>
    <row r="925" spans="1:10" s="93" customFormat="1" ht="12">
      <c r="A925" s="169" t="s">
        <v>675</v>
      </c>
      <c r="B925" s="176" t="s">
        <v>704</v>
      </c>
      <c r="C925" s="176" t="s">
        <v>711</v>
      </c>
      <c r="D925" s="180">
        <v>0.16496527777777778</v>
      </c>
      <c r="E925" s="151">
        <v>0.14940905208333333</v>
      </c>
      <c r="F925" s="152">
        <v>58.95</v>
      </c>
      <c r="G925" s="179"/>
      <c r="H925" s="104" t="s">
        <v>82</v>
      </c>
      <c r="I925" s="196" t="s">
        <v>16</v>
      </c>
      <c r="J925" s="196">
        <v>51</v>
      </c>
    </row>
    <row r="926" spans="1:10" s="93" customFormat="1" ht="12">
      <c r="A926" s="169" t="s">
        <v>675</v>
      </c>
      <c r="B926" s="176" t="s">
        <v>704</v>
      </c>
      <c r="C926" s="176" t="s">
        <v>712</v>
      </c>
      <c r="D926" s="180">
        <v>0.19410879629629629</v>
      </c>
      <c r="E926" s="151">
        <v>0.18609210300925927</v>
      </c>
      <c r="F926" s="152">
        <v>51.81</v>
      </c>
      <c r="G926" s="179"/>
      <c r="H926" s="104" t="s">
        <v>82</v>
      </c>
      <c r="I926" s="196" t="s">
        <v>15</v>
      </c>
      <c r="J926" s="196">
        <v>42</v>
      </c>
    </row>
    <row r="927" spans="1:10" s="93" customFormat="1" ht="12">
      <c r="A927" s="169" t="s">
        <v>675</v>
      </c>
      <c r="B927" s="176" t="s">
        <v>18</v>
      </c>
      <c r="C927" s="176" t="s">
        <v>112</v>
      </c>
      <c r="D927" s="180">
        <v>0.12789351851851852</v>
      </c>
      <c r="E927" s="151">
        <v>0.12789351851851852</v>
      </c>
      <c r="F927" s="152">
        <v>68.86</v>
      </c>
      <c r="G927" s="179">
        <v>259.20999999999998</v>
      </c>
      <c r="H927" s="104" t="s">
        <v>82</v>
      </c>
      <c r="I927" s="196" t="s">
        <v>16</v>
      </c>
      <c r="J927" s="196">
        <v>31</v>
      </c>
    </row>
    <row r="928" spans="1:10" s="93" customFormat="1" ht="12">
      <c r="A928" s="169" t="s">
        <v>675</v>
      </c>
      <c r="B928" s="176" t="s">
        <v>18</v>
      </c>
      <c r="C928" s="176" t="s">
        <v>229</v>
      </c>
      <c r="D928" s="180">
        <v>0.13364583333333332</v>
      </c>
      <c r="E928" s="151">
        <v>0.12864747916666666</v>
      </c>
      <c r="F928" s="152">
        <v>68.459999999999994</v>
      </c>
      <c r="G928" s="179"/>
      <c r="H928" s="104" t="s">
        <v>82</v>
      </c>
      <c r="I928" s="196" t="s">
        <v>16</v>
      </c>
      <c r="J928" s="196">
        <v>43</v>
      </c>
    </row>
    <row r="929" spans="1:10" s="93" customFormat="1" ht="12">
      <c r="A929" s="169" t="s">
        <v>675</v>
      </c>
      <c r="B929" s="176" t="s">
        <v>18</v>
      </c>
      <c r="C929" s="176" t="s">
        <v>435</v>
      </c>
      <c r="D929" s="180">
        <v>0.14424768518518519</v>
      </c>
      <c r="E929" s="151">
        <v>0.14424768518518519</v>
      </c>
      <c r="F929" s="152">
        <v>61.06</v>
      </c>
      <c r="G929" s="179"/>
      <c r="H929" s="104" t="s">
        <v>82</v>
      </c>
      <c r="I929" s="196" t="s">
        <v>16</v>
      </c>
      <c r="J929" s="196">
        <v>29</v>
      </c>
    </row>
    <row r="930" spans="1:10" s="93" customFormat="1" ht="12">
      <c r="A930" s="169" t="s">
        <v>675</v>
      </c>
      <c r="B930" s="176" t="s">
        <v>18</v>
      </c>
      <c r="C930" s="176" t="s">
        <v>713</v>
      </c>
      <c r="D930" s="180">
        <v>0.15850694444444444</v>
      </c>
      <c r="E930" s="151">
        <v>0.15850694444444444</v>
      </c>
      <c r="F930" s="152">
        <v>60.83</v>
      </c>
      <c r="G930" s="179"/>
      <c r="H930" s="104" t="s">
        <v>82</v>
      </c>
      <c r="I930" s="196" t="s">
        <v>15</v>
      </c>
      <c r="J930" s="196">
        <v>27</v>
      </c>
    </row>
    <row r="931" spans="1:10" s="93" customFormat="1" ht="12">
      <c r="A931" s="169" t="s">
        <v>675</v>
      </c>
      <c r="B931" s="176" t="s">
        <v>18</v>
      </c>
      <c r="C931" s="176" t="s">
        <v>714</v>
      </c>
      <c r="D931" s="180">
        <v>0.15887731481481482</v>
      </c>
      <c r="E931" s="151">
        <v>0.15887731481481482</v>
      </c>
      <c r="F931" s="152">
        <v>55.43</v>
      </c>
      <c r="G931" s="179"/>
      <c r="H931" s="104" t="s">
        <v>82</v>
      </c>
      <c r="I931" s="196" t="s">
        <v>16</v>
      </c>
      <c r="J931" s="196">
        <v>30</v>
      </c>
    </row>
    <row r="932" spans="1:10" s="93" customFormat="1" ht="12">
      <c r="A932" s="169" t="s">
        <v>675</v>
      </c>
      <c r="B932" s="176" t="s">
        <v>18</v>
      </c>
      <c r="C932" s="176" t="s">
        <v>715</v>
      </c>
      <c r="D932" s="180">
        <v>0.18239583333333334</v>
      </c>
      <c r="E932" s="151">
        <v>0.17172567708333333</v>
      </c>
      <c r="F932" s="152">
        <v>51.29</v>
      </c>
      <c r="G932" s="179"/>
      <c r="H932" s="104" t="s">
        <v>82</v>
      </c>
      <c r="I932" s="196" t="s">
        <v>16</v>
      </c>
      <c r="J932" s="196">
        <v>46</v>
      </c>
    </row>
    <row r="933" spans="1:10" s="93" customFormat="1" ht="12">
      <c r="A933" s="169" t="s">
        <v>675</v>
      </c>
      <c r="B933" s="176" t="s">
        <v>18</v>
      </c>
      <c r="C933" s="176" t="s">
        <v>501</v>
      </c>
      <c r="D933" s="180">
        <v>0.18239583333333334</v>
      </c>
      <c r="E933" s="151">
        <v>0.18190336458333334</v>
      </c>
      <c r="F933" s="152">
        <v>48.42</v>
      </c>
      <c r="G933" s="179"/>
      <c r="H933" s="104" t="s">
        <v>82</v>
      </c>
      <c r="I933" s="196" t="s">
        <v>16</v>
      </c>
      <c r="J933" s="196">
        <v>38</v>
      </c>
    </row>
    <row r="934" spans="1:10" s="93" customFormat="1" ht="12">
      <c r="A934" s="169" t="s">
        <v>675</v>
      </c>
      <c r="B934" s="176" t="s">
        <v>716</v>
      </c>
      <c r="C934" s="176" t="s">
        <v>717</v>
      </c>
      <c r="D934" s="180">
        <v>0.12087962962962963</v>
      </c>
      <c r="E934" s="151">
        <v>0.11466641666666666</v>
      </c>
      <c r="F934" s="152">
        <v>76.81</v>
      </c>
      <c r="G934" s="179">
        <v>254.08</v>
      </c>
      <c r="H934" s="104" t="s">
        <v>102</v>
      </c>
      <c r="I934" s="196" t="s">
        <v>16</v>
      </c>
      <c r="J934" s="196">
        <v>45</v>
      </c>
    </row>
    <row r="935" spans="1:10" s="93" customFormat="1" ht="12">
      <c r="A935" s="169" t="s">
        <v>675</v>
      </c>
      <c r="B935" s="176" t="s">
        <v>716</v>
      </c>
      <c r="C935" s="176" t="s">
        <v>718</v>
      </c>
      <c r="D935" s="180">
        <v>0.12238425925925926</v>
      </c>
      <c r="E935" s="151">
        <v>0.12238425925925926</v>
      </c>
      <c r="F935" s="152">
        <v>71.959999999999994</v>
      </c>
      <c r="G935" s="179"/>
      <c r="H935" s="104" t="s">
        <v>102</v>
      </c>
      <c r="I935" s="196" t="s">
        <v>16</v>
      </c>
      <c r="J935" s="196">
        <v>35</v>
      </c>
    </row>
    <row r="936" spans="1:10" s="93" customFormat="1" ht="12">
      <c r="A936" s="169" t="s">
        <v>675</v>
      </c>
      <c r="B936" s="176" t="s">
        <v>716</v>
      </c>
      <c r="C936" s="176" t="s">
        <v>719</v>
      </c>
      <c r="D936" s="180">
        <v>0.15968750000000001</v>
      </c>
      <c r="E936" s="151">
        <v>0.1581545</v>
      </c>
      <c r="F936" s="152">
        <v>55.69</v>
      </c>
      <c r="G936" s="179"/>
      <c r="H936" s="104" t="s">
        <v>102</v>
      </c>
      <c r="I936" s="196" t="s">
        <v>16</v>
      </c>
      <c r="J936" s="196">
        <v>39</v>
      </c>
    </row>
    <row r="937" spans="1:10" s="93" customFormat="1" ht="12">
      <c r="A937" s="169" t="s">
        <v>675</v>
      </c>
      <c r="B937" s="176" t="s">
        <v>716</v>
      </c>
      <c r="C937" s="176" t="s">
        <v>720</v>
      </c>
      <c r="D937" s="180">
        <v>0.17748842592592592</v>
      </c>
      <c r="E937" s="151">
        <v>0.17748842592592592</v>
      </c>
      <c r="F937" s="152">
        <v>49.62</v>
      </c>
      <c r="G937" s="179"/>
      <c r="H937" s="104" t="s">
        <v>102</v>
      </c>
      <c r="I937" s="196" t="s">
        <v>16</v>
      </c>
      <c r="J937" s="196">
        <v>36</v>
      </c>
    </row>
    <row r="938" spans="1:10" s="93" customFormat="1" ht="12">
      <c r="A938" s="169" t="s">
        <v>675</v>
      </c>
      <c r="B938" s="172" t="s">
        <v>502</v>
      </c>
      <c r="C938" s="176" t="s">
        <v>721</v>
      </c>
      <c r="D938" s="180">
        <v>0.12138888888888889</v>
      </c>
      <c r="E938" s="151">
        <v>0.12138888888888889</v>
      </c>
      <c r="F938" s="152">
        <v>72.55</v>
      </c>
      <c r="G938" s="179">
        <v>243.72</v>
      </c>
      <c r="H938" s="104" t="s">
        <v>102</v>
      </c>
      <c r="I938" s="196" t="s">
        <v>16</v>
      </c>
      <c r="J938" s="196">
        <v>33</v>
      </c>
    </row>
    <row r="939" spans="1:10" s="93" customFormat="1" ht="12">
      <c r="A939" s="169" t="s">
        <v>675</v>
      </c>
      <c r="B939" s="172" t="s">
        <v>502</v>
      </c>
      <c r="C939" s="176" t="s">
        <v>504</v>
      </c>
      <c r="D939" s="180">
        <v>0.16236111111111112</v>
      </c>
      <c r="E939" s="151">
        <v>0.15693825</v>
      </c>
      <c r="F939" s="152">
        <v>61.44</v>
      </c>
      <c r="G939" s="179"/>
      <c r="H939" s="104" t="s">
        <v>102</v>
      </c>
      <c r="I939" s="196" t="s">
        <v>15</v>
      </c>
      <c r="J939" s="196">
        <v>41</v>
      </c>
    </row>
    <row r="940" spans="1:10" s="93" customFormat="1" ht="12">
      <c r="A940" s="169" t="s">
        <v>675</v>
      </c>
      <c r="B940" s="172" t="s">
        <v>502</v>
      </c>
      <c r="C940" s="176" t="s">
        <v>722</v>
      </c>
      <c r="D940" s="180">
        <v>0.15767361111111111</v>
      </c>
      <c r="E940" s="151">
        <v>0.14956918750000001</v>
      </c>
      <c r="F940" s="152">
        <v>58.88</v>
      </c>
      <c r="G940" s="179"/>
      <c r="H940" s="104" t="s">
        <v>102</v>
      </c>
      <c r="I940" s="196" t="s">
        <v>16</v>
      </c>
      <c r="J940" s="196">
        <v>45</v>
      </c>
    </row>
    <row r="941" spans="1:10" s="93" customFormat="1" ht="12">
      <c r="A941" s="169" t="s">
        <v>675</v>
      </c>
      <c r="B941" s="172" t="s">
        <v>502</v>
      </c>
      <c r="C941" s="176" t="s">
        <v>723</v>
      </c>
      <c r="D941" s="180">
        <v>0.22435185185185186</v>
      </c>
      <c r="E941" s="151">
        <v>0.18962218518518517</v>
      </c>
      <c r="F941" s="152">
        <v>50.85</v>
      </c>
      <c r="G941" s="179"/>
      <c r="H941" s="104" t="s">
        <v>102</v>
      </c>
      <c r="I941" s="196" t="s">
        <v>15</v>
      </c>
      <c r="J941" s="196">
        <v>56</v>
      </c>
    </row>
    <row r="942" spans="1:10" s="93" customFormat="1" ht="12">
      <c r="A942" s="169" t="s">
        <v>675</v>
      </c>
      <c r="B942" s="172" t="s">
        <v>502</v>
      </c>
      <c r="C942" s="176" t="s">
        <v>724</v>
      </c>
      <c r="D942" s="180">
        <v>0.22435185185185186</v>
      </c>
      <c r="E942" s="151">
        <v>0.19659952777777778</v>
      </c>
      <c r="F942" s="152">
        <v>44.8</v>
      </c>
      <c r="G942" s="179"/>
      <c r="H942" s="104" t="s">
        <v>102</v>
      </c>
      <c r="I942" s="196" t="s">
        <v>16</v>
      </c>
      <c r="J942" s="196">
        <v>55</v>
      </c>
    </row>
    <row r="943" spans="1:10" s="93" customFormat="1" ht="12">
      <c r="A943" s="169"/>
      <c r="B943" s="176"/>
      <c r="C943" s="176"/>
      <c r="D943" s="180"/>
      <c r="E943" s="151"/>
      <c r="F943" s="152"/>
      <c r="G943" s="179"/>
      <c r="H943" s="104"/>
      <c r="I943" s="196"/>
      <c r="J943" s="196"/>
    </row>
    <row r="944" spans="1:10" s="93" customFormat="1" ht="12">
      <c r="B944" s="159"/>
      <c r="C944" s="96"/>
      <c r="D944" s="99"/>
      <c r="E944" s="97"/>
      <c r="F944" s="97"/>
      <c r="G944" s="102"/>
      <c r="H944" s="101"/>
      <c r="I944" s="101"/>
      <c r="J944" s="101"/>
    </row>
    <row r="945" spans="1:10" s="93" customFormat="1" ht="12">
      <c r="A945" s="169" t="s">
        <v>725</v>
      </c>
      <c r="B945" s="181" t="s">
        <v>697</v>
      </c>
      <c r="C945" s="182" t="s">
        <v>726</v>
      </c>
      <c r="D945" s="151">
        <v>0.10613425925925928</v>
      </c>
      <c r="E945" s="151">
        <v>0.10511537037037039</v>
      </c>
      <c r="F945" s="169">
        <v>83.79</v>
      </c>
      <c r="G945" s="179">
        <v>323.77999999999997</v>
      </c>
      <c r="H945" s="104" t="s">
        <v>82</v>
      </c>
      <c r="I945" s="197" t="s">
        <v>16</v>
      </c>
      <c r="J945" s="197">
        <v>39</v>
      </c>
    </row>
    <row r="946" spans="1:10" s="93" customFormat="1" ht="12">
      <c r="A946" s="169" t="s">
        <v>727</v>
      </c>
      <c r="B946" s="181" t="s">
        <v>697</v>
      </c>
      <c r="C946" s="182" t="s">
        <v>698</v>
      </c>
      <c r="D946" s="151">
        <v>0.13460648148148149</v>
      </c>
      <c r="E946" s="151">
        <v>0.11714802083333334</v>
      </c>
      <c r="F946" s="169">
        <v>82.3</v>
      </c>
      <c r="G946" s="179"/>
      <c r="H946" s="104" t="s">
        <v>82</v>
      </c>
      <c r="I946" s="197" t="s">
        <v>15</v>
      </c>
      <c r="J946" s="197">
        <v>53</v>
      </c>
    </row>
    <row r="947" spans="1:10" s="93" customFormat="1" ht="12">
      <c r="A947" s="169" t="s">
        <v>727</v>
      </c>
      <c r="B947" s="181" t="s">
        <v>697</v>
      </c>
      <c r="C947" s="182" t="s">
        <v>186</v>
      </c>
      <c r="D947" s="151">
        <v>0.12814814814814815</v>
      </c>
      <c r="E947" s="151">
        <v>0.1083748888888889</v>
      </c>
      <c r="F947" s="169">
        <v>81.27</v>
      </c>
      <c r="G947" s="179"/>
      <c r="H947" s="104" t="s">
        <v>82</v>
      </c>
      <c r="I947" s="197" t="s">
        <v>16</v>
      </c>
      <c r="J947" s="197">
        <v>59</v>
      </c>
    </row>
    <row r="948" spans="1:10" s="93" customFormat="1" ht="12">
      <c r="A948" s="169" t="s">
        <v>727</v>
      </c>
      <c r="B948" s="181" t="s">
        <v>697</v>
      </c>
      <c r="C948" s="182" t="s">
        <v>728</v>
      </c>
      <c r="D948" s="151">
        <v>0.11524305555555554</v>
      </c>
      <c r="E948" s="151">
        <v>0.11524305555555554</v>
      </c>
      <c r="F948" s="169">
        <v>76.42</v>
      </c>
      <c r="G948" s="179"/>
      <c r="H948" s="104" t="s">
        <v>82</v>
      </c>
      <c r="I948" s="197" t="s">
        <v>16</v>
      </c>
      <c r="J948" s="197">
        <v>35</v>
      </c>
    </row>
    <row r="949" spans="1:10" s="93" customFormat="1" ht="12">
      <c r="A949" s="169" t="s">
        <v>727</v>
      </c>
      <c r="B949" s="181" t="s">
        <v>697</v>
      </c>
      <c r="C949" s="182" t="s">
        <v>729</v>
      </c>
      <c r="D949" s="151">
        <v>0.12428240740740741</v>
      </c>
      <c r="E949" s="151">
        <v>0.12136177083333334</v>
      </c>
      <c r="F949" s="169">
        <v>72.569999999999993</v>
      </c>
      <c r="G949" s="179"/>
      <c r="H949" s="104" t="s">
        <v>82</v>
      </c>
      <c r="I949" s="197" t="s">
        <v>16</v>
      </c>
      <c r="J949" s="197">
        <v>41</v>
      </c>
    </row>
    <row r="950" spans="1:10" s="93" customFormat="1" ht="12">
      <c r="A950" s="169" t="s">
        <v>727</v>
      </c>
      <c r="B950" s="181" t="s">
        <v>697</v>
      </c>
      <c r="C950" s="182" t="s">
        <v>730</v>
      </c>
      <c r="D950" s="151">
        <v>0.17232638888888888</v>
      </c>
      <c r="E950" s="151">
        <v>0.12833146180555555</v>
      </c>
      <c r="F950" s="169">
        <v>68.63</v>
      </c>
      <c r="G950" s="179"/>
      <c r="H950" s="104" t="s">
        <v>82</v>
      </c>
      <c r="I950" s="197" t="s">
        <v>16</v>
      </c>
      <c r="J950" s="197">
        <v>71</v>
      </c>
    </row>
    <row r="951" spans="1:10" s="93" customFormat="1" ht="12">
      <c r="A951" s="169" t="s">
        <v>727</v>
      </c>
      <c r="B951" s="181" t="s">
        <v>697</v>
      </c>
      <c r="C951" s="182" t="s">
        <v>535</v>
      </c>
      <c r="D951" s="151">
        <v>0.1398611111111111</v>
      </c>
      <c r="E951" s="151">
        <v>0.12868620833333333</v>
      </c>
      <c r="F951" s="169">
        <v>68.44</v>
      </c>
      <c r="G951" s="179"/>
      <c r="H951" s="104" t="s">
        <v>82</v>
      </c>
      <c r="I951" s="197" t="s">
        <v>16</v>
      </c>
      <c r="J951" s="197">
        <v>49</v>
      </c>
    </row>
    <row r="952" spans="1:10" s="93" customFormat="1" ht="12">
      <c r="A952" s="169" t="s">
        <v>727</v>
      </c>
      <c r="B952" s="181" t="s">
        <v>697</v>
      </c>
      <c r="C952" s="182" t="s">
        <v>731</v>
      </c>
      <c r="D952" s="151">
        <v>0.15366898148148148</v>
      </c>
      <c r="E952" s="151">
        <v>0.1299578576388889</v>
      </c>
      <c r="F952" s="169">
        <v>67.77</v>
      </c>
      <c r="G952" s="179"/>
      <c r="H952" s="104" t="s">
        <v>82</v>
      </c>
      <c r="I952" s="197" t="s">
        <v>16</v>
      </c>
      <c r="J952" s="197">
        <v>59</v>
      </c>
    </row>
    <row r="953" spans="1:10" s="93" customFormat="1" ht="12">
      <c r="A953" s="169" t="s">
        <v>727</v>
      </c>
      <c r="B953" s="181" t="s">
        <v>697</v>
      </c>
      <c r="C953" s="182" t="s">
        <v>732</v>
      </c>
      <c r="D953" s="151">
        <v>0.1426273148148148</v>
      </c>
      <c r="E953" s="151">
        <v>0.1426273148148148</v>
      </c>
      <c r="F953" s="169">
        <v>67.599999999999994</v>
      </c>
      <c r="G953" s="179"/>
      <c r="H953" s="104" t="s">
        <v>82</v>
      </c>
      <c r="I953" s="197" t="s">
        <v>15</v>
      </c>
      <c r="J953" s="197">
        <v>32</v>
      </c>
    </row>
    <row r="954" spans="1:10" s="93" customFormat="1" ht="12">
      <c r="A954" s="169" t="s">
        <v>727</v>
      </c>
      <c r="B954" s="181" t="s">
        <v>697</v>
      </c>
      <c r="C954" s="182" t="s">
        <v>733</v>
      </c>
      <c r="D954" s="151">
        <v>0.13493055555555555</v>
      </c>
      <c r="E954" s="151">
        <v>0.1317596875</v>
      </c>
      <c r="F954" s="169">
        <v>66.84</v>
      </c>
      <c r="G954" s="179"/>
      <c r="H954" s="104" t="s">
        <v>82</v>
      </c>
      <c r="I954" s="197" t="s">
        <v>16</v>
      </c>
      <c r="J954" s="197">
        <v>41</v>
      </c>
    </row>
    <row r="955" spans="1:10" s="93" customFormat="1" ht="12">
      <c r="A955" s="169" t="s">
        <v>727</v>
      </c>
      <c r="B955" s="181" t="s">
        <v>697</v>
      </c>
      <c r="C955" s="182" t="s">
        <v>734</v>
      </c>
      <c r="D955" s="151">
        <v>0.15899305555555557</v>
      </c>
      <c r="E955" s="151">
        <v>0.1511864965277778</v>
      </c>
      <c r="F955" s="169">
        <v>63.77</v>
      </c>
      <c r="G955" s="179"/>
      <c r="H955" s="104" t="s">
        <v>82</v>
      </c>
      <c r="I955" s="197" t="s">
        <v>15</v>
      </c>
      <c r="J955" s="197">
        <v>43</v>
      </c>
    </row>
    <row r="956" spans="1:10" s="93" customFormat="1" ht="12">
      <c r="A956" s="169" t="s">
        <v>727</v>
      </c>
      <c r="B956" s="181" t="s">
        <v>697</v>
      </c>
      <c r="C956" s="182" t="s">
        <v>735</v>
      </c>
      <c r="D956" s="151">
        <v>0.14119212962962963</v>
      </c>
      <c r="E956" s="151">
        <v>0.14119212962962963</v>
      </c>
      <c r="F956" s="169">
        <v>62.38</v>
      </c>
      <c r="G956" s="179"/>
      <c r="H956" s="104" t="s">
        <v>82</v>
      </c>
      <c r="I956" s="197" t="s">
        <v>16</v>
      </c>
      <c r="J956" s="197">
        <v>35</v>
      </c>
    </row>
    <row r="957" spans="1:10" s="93" customFormat="1" ht="12">
      <c r="A957" s="169" t="s">
        <v>727</v>
      </c>
      <c r="B957" s="181" t="s">
        <v>697</v>
      </c>
      <c r="C957" s="182" t="s">
        <v>736</v>
      </c>
      <c r="D957" s="151">
        <v>0.15899305555555557</v>
      </c>
      <c r="E957" s="151">
        <v>0.15899305555555557</v>
      </c>
      <c r="F957" s="169">
        <v>60.64</v>
      </c>
      <c r="G957" s="179"/>
      <c r="H957" s="104" t="s">
        <v>82</v>
      </c>
      <c r="I957" s="197" t="s">
        <v>15</v>
      </c>
      <c r="J957" s="197">
        <v>32</v>
      </c>
    </row>
    <row r="958" spans="1:10" s="93" customFormat="1" ht="12">
      <c r="A958" s="169" t="s">
        <v>727</v>
      </c>
      <c r="B958" s="181" t="s">
        <v>697</v>
      </c>
      <c r="C958" s="182" t="s">
        <v>737</v>
      </c>
      <c r="D958" s="151">
        <v>0.15409722222222222</v>
      </c>
      <c r="E958" s="151">
        <v>0.14939725694444445</v>
      </c>
      <c r="F958" s="169">
        <v>58.95</v>
      </c>
      <c r="G958" s="179"/>
      <c r="H958" s="104" t="s">
        <v>82</v>
      </c>
      <c r="I958" s="197" t="s">
        <v>16</v>
      </c>
      <c r="J958" s="197">
        <v>42</v>
      </c>
    </row>
    <row r="959" spans="1:10" s="93" customFormat="1" ht="12">
      <c r="A959" s="169" t="s">
        <v>727</v>
      </c>
      <c r="B959" s="176" t="s">
        <v>17</v>
      </c>
      <c r="C959" s="182" t="s">
        <v>738</v>
      </c>
      <c r="D959" s="151">
        <v>0.11388888888888889</v>
      </c>
      <c r="E959" s="151">
        <v>9.8058333333333331E-2</v>
      </c>
      <c r="F959" s="169">
        <v>89.82</v>
      </c>
      <c r="G959" s="179">
        <v>315.77</v>
      </c>
      <c r="H959" s="104" t="s">
        <v>82</v>
      </c>
      <c r="I959" s="197" t="s">
        <v>16</v>
      </c>
      <c r="J959" s="197">
        <v>57</v>
      </c>
    </row>
    <row r="960" spans="1:10" s="93" customFormat="1" ht="12">
      <c r="A960" s="169" t="s">
        <v>727</v>
      </c>
      <c r="B960" s="176" t="s">
        <v>17</v>
      </c>
      <c r="C960" s="182" t="s">
        <v>739</v>
      </c>
      <c r="D960" s="151">
        <v>0.115</v>
      </c>
      <c r="E960" s="151">
        <v>0.1146895</v>
      </c>
      <c r="F960" s="169">
        <v>76.790000000000006</v>
      </c>
      <c r="G960" s="179"/>
      <c r="H960" s="104" t="s">
        <v>82</v>
      </c>
      <c r="I960" s="197" t="s">
        <v>16</v>
      </c>
      <c r="J960" s="197">
        <v>38</v>
      </c>
    </row>
    <row r="961" spans="1:10" s="93" customFormat="1" ht="12">
      <c r="A961" s="169" t="s">
        <v>727</v>
      </c>
      <c r="B961" s="176" t="s">
        <v>17</v>
      </c>
      <c r="C961" s="182" t="s">
        <v>363</v>
      </c>
      <c r="D961" s="151">
        <v>0.11731481481481482</v>
      </c>
      <c r="E961" s="151">
        <v>0.11731481481481482</v>
      </c>
      <c r="F961" s="169">
        <v>75.069999999999993</v>
      </c>
      <c r="G961" s="179"/>
      <c r="H961" s="104" t="s">
        <v>82</v>
      </c>
      <c r="I961" s="197" t="s">
        <v>16</v>
      </c>
      <c r="J961" s="197">
        <v>24</v>
      </c>
    </row>
    <row r="962" spans="1:10" s="93" customFormat="1" ht="12">
      <c r="A962" s="169" t="s">
        <v>727</v>
      </c>
      <c r="B962" s="176" t="s">
        <v>17</v>
      </c>
      <c r="C962" s="182" t="s">
        <v>678</v>
      </c>
      <c r="D962" s="151">
        <v>0.11887731481481482</v>
      </c>
      <c r="E962" s="151">
        <v>0.11887731481481482</v>
      </c>
      <c r="F962" s="169">
        <v>74.09</v>
      </c>
      <c r="G962" s="179"/>
      <c r="H962" s="104" t="s">
        <v>82</v>
      </c>
      <c r="I962" s="197" t="s">
        <v>16</v>
      </c>
      <c r="J962" s="197">
        <v>29</v>
      </c>
    </row>
    <row r="963" spans="1:10" s="93" customFormat="1" ht="12">
      <c r="A963" s="169" t="s">
        <v>727</v>
      </c>
      <c r="B963" s="176" t="s">
        <v>17</v>
      </c>
      <c r="C963" s="182" t="s">
        <v>383</v>
      </c>
      <c r="D963" s="151">
        <v>0.1257638888888889</v>
      </c>
      <c r="E963" s="151">
        <v>0.12192809027777779</v>
      </c>
      <c r="F963" s="169">
        <v>72.23</v>
      </c>
      <c r="G963" s="179"/>
      <c r="H963" s="104" t="s">
        <v>82</v>
      </c>
      <c r="I963" s="197" t="s">
        <v>16</v>
      </c>
      <c r="J963" s="197">
        <v>42</v>
      </c>
    </row>
    <row r="964" spans="1:10" s="93" customFormat="1" ht="12">
      <c r="A964" s="169" t="s">
        <v>727</v>
      </c>
      <c r="B964" s="176" t="s">
        <v>17</v>
      </c>
      <c r="C964" s="182" t="s">
        <v>182</v>
      </c>
      <c r="D964" s="151">
        <v>0.1260185185185185</v>
      </c>
      <c r="E964" s="151">
        <v>0.12393921296296295</v>
      </c>
      <c r="F964" s="169">
        <v>71.06</v>
      </c>
      <c r="G964" s="179"/>
      <c r="H964" s="104" t="s">
        <v>82</v>
      </c>
      <c r="I964" s="197" t="s">
        <v>16</v>
      </c>
      <c r="J964" s="197">
        <v>40</v>
      </c>
    </row>
    <row r="965" spans="1:10" s="93" customFormat="1" ht="12">
      <c r="A965" s="169" t="s">
        <v>727</v>
      </c>
      <c r="B965" s="176" t="s">
        <v>17</v>
      </c>
      <c r="C965" s="182" t="s">
        <v>740</v>
      </c>
      <c r="D965" s="151">
        <v>0.13677083333333331</v>
      </c>
      <c r="E965" s="151">
        <v>0.1364836145833333</v>
      </c>
      <c r="F965" s="169">
        <v>70.64</v>
      </c>
      <c r="G965" s="179"/>
      <c r="H965" s="104" t="s">
        <v>82</v>
      </c>
      <c r="I965" s="197" t="s">
        <v>15</v>
      </c>
      <c r="J965" s="197">
        <v>37</v>
      </c>
    </row>
    <row r="966" spans="1:10" s="93" customFormat="1" ht="12">
      <c r="A966" s="169" t="s">
        <v>727</v>
      </c>
      <c r="B966" s="176" t="s">
        <v>17</v>
      </c>
      <c r="C966" s="182" t="s">
        <v>741</v>
      </c>
      <c r="D966" s="151">
        <v>0.13677083333333331</v>
      </c>
      <c r="E966" s="151">
        <v>0.12681391666666667</v>
      </c>
      <c r="F966" s="169">
        <v>69.45</v>
      </c>
      <c r="G966" s="179"/>
      <c r="H966" s="104" t="s">
        <v>82</v>
      </c>
      <c r="I966" s="197" t="s">
        <v>16</v>
      </c>
      <c r="J966" s="197">
        <v>48</v>
      </c>
    </row>
    <row r="967" spans="1:10" s="93" customFormat="1" ht="12">
      <c r="A967" s="169" t="s">
        <v>727</v>
      </c>
      <c r="B967" s="176" t="s">
        <v>17</v>
      </c>
      <c r="C967" s="182" t="s">
        <v>742</v>
      </c>
      <c r="D967" s="151">
        <v>0.1305787037037037</v>
      </c>
      <c r="E967" s="151">
        <v>0.12751010416666667</v>
      </c>
      <c r="F967" s="169">
        <v>69.069999999999993</v>
      </c>
      <c r="G967" s="179"/>
      <c r="H967" s="104" t="s">
        <v>82</v>
      </c>
      <c r="I967" s="197" t="s">
        <v>16</v>
      </c>
      <c r="J967" s="197">
        <v>41</v>
      </c>
    </row>
    <row r="968" spans="1:10" s="93" customFormat="1" ht="12">
      <c r="A968" s="169" t="s">
        <v>727</v>
      </c>
      <c r="B968" s="176" t="s">
        <v>17</v>
      </c>
      <c r="C968" s="182" t="s">
        <v>387</v>
      </c>
      <c r="D968" s="151">
        <v>0.13623842592592592</v>
      </c>
      <c r="E968" s="151">
        <v>0.12923577083333332</v>
      </c>
      <c r="F968" s="169">
        <v>68.150000000000006</v>
      </c>
      <c r="G968" s="179"/>
      <c r="H968" s="104" t="s">
        <v>82</v>
      </c>
      <c r="I968" s="197" t="s">
        <v>16</v>
      </c>
      <c r="J968" s="197">
        <v>45</v>
      </c>
    </row>
    <row r="969" spans="1:10" s="93" customFormat="1" ht="12">
      <c r="A969" s="169" t="s">
        <v>727</v>
      </c>
      <c r="B969" s="176" t="s">
        <v>17</v>
      </c>
      <c r="C969" s="182" t="s">
        <v>743</v>
      </c>
      <c r="D969" s="151">
        <v>0.14596064814814816</v>
      </c>
      <c r="E969" s="151">
        <v>0.1311164502314815</v>
      </c>
      <c r="F969" s="169">
        <v>67.17</v>
      </c>
      <c r="G969" s="179"/>
      <c r="H969" s="104" t="s">
        <v>82</v>
      </c>
      <c r="I969" s="197" t="s">
        <v>16</v>
      </c>
      <c r="J969" s="197">
        <v>52</v>
      </c>
    </row>
    <row r="970" spans="1:10" s="93" customFormat="1" ht="12">
      <c r="A970" s="169" t="s">
        <v>727</v>
      </c>
      <c r="B970" s="176" t="s">
        <v>17</v>
      </c>
      <c r="C970" s="182" t="s">
        <v>94</v>
      </c>
      <c r="D970" s="151">
        <v>0.1318287037037037</v>
      </c>
      <c r="E970" s="151">
        <v>0.1318287037037037</v>
      </c>
      <c r="F970" s="169">
        <v>66.81</v>
      </c>
      <c r="G970" s="179"/>
      <c r="H970" s="104" t="s">
        <v>82</v>
      </c>
      <c r="I970" s="197" t="s">
        <v>16</v>
      </c>
      <c r="J970" s="197">
        <v>29</v>
      </c>
    </row>
    <row r="971" spans="1:10" s="93" customFormat="1" ht="12">
      <c r="A971" s="169" t="s">
        <v>727</v>
      </c>
      <c r="B971" s="176" t="s">
        <v>17</v>
      </c>
      <c r="C971" s="182" t="s">
        <v>390</v>
      </c>
      <c r="D971" s="151">
        <v>0.14108796296296297</v>
      </c>
      <c r="E971" s="151">
        <v>0.13183259259259261</v>
      </c>
      <c r="F971" s="169">
        <v>66.81</v>
      </c>
      <c r="G971" s="179"/>
      <c r="H971" s="104" t="s">
        <v>82</v>
      </c>
      <c r="I971" s="197" t="s">
        <v>16</v>
      </c>
      <c r="J971" s="197">
        <v>47</v>
      </c>
    </row>
    <row r="972" spans="1:10" s="93" customFormat="1" ht="12">
      <c r="A972" s="169" t="s">
        <v>727</v>
      </c>
      <c r="B972" s="176" t="s">
        <v>17</v>
      </c>
      <c r="C972" s="182" t="s">
        <v>744</v>
      </c>
      <c r="D972" s="151">
        <v>0.14443287037037036</v>
      </c>
      <c r="E972" s="151">
        <v>0.13186721064814816</v>
      </c>
      <c r="F972" s="169">
        <v>66.790000000000006</v>
      </c>
      <c r="G972" s="179"/>
      <c r="H972" s="104" t="s">
        <v>82</v>
      </c>
      <c r="I972" s="197" t="s">
        <v>16</v>
      </c>
      <c r="J972" s="197">
        <v>50</v>
      </c>
    </row>
    <row r="973" spans="1:10" s="93" customFormat="1" ht="12">
      <c r="A973" s="169" t="s">
        <v>727</v>
      </c>
      <c r="B973" s="176" t="s">
        <v>17</v>
      </c>
      <c r="C973" s="182" t="s">
        <v>653</v>
      </c>
      <c r="D973" s="151">
        <v>0.1458912037037037</v>
      </c>
      <c r="E973" s="151">
        <v>0.1458912037037037</v>
      </c>
      <c r="F973" s="169">
        <v>66.09</v>
      </c>
      <c r="G973" s="179"/>
      <c r="H973" s="104" t="s">
        <v>82</v>
      </c>
      <c r="I973" s="197" t="s">
        <v>15</v>
      </c>
      <c r="J973" s="197">
        <v>32</v>
      </c>
    </row>
    <row r="974" spans="1:10" s="93" customFormat="1" ht="12">
      <c r="A974" s="169" t="s">
        <v>727</v>
      </c>
      <c r="B974" s="176" t="s">
        <v>17</v>
      </c>
      <c r="C974" s="182" t="s">
        <v>745</v>
      </c>
      <c r="D974" s="151">
        <v>0.15452546296296296</v>
      </c>
      <c r="E974" s="151">
        <v>0.13422081712962963</v>
      </c>
      <c r="F974" s="169">
        <v>65.62</v>
      </c>
      <c r="G974" s="179"/>
      <c r="H974" s="104" t="s">
        <v>82</v>
      </c>
      <c r="I974" s="197" t="s">
        <v>16</v>
      </c>
      <c r="J974" s="197">
        <v>56</v>
      </c>
    </row>
    <row r="975" spans="1:10" s="93" customFormat="1" ht="12">
      <c r="A975" s="169" t="s">
        <v>727</v>
      </c>
      <c r="B975" s="176" t="s">
        <v>17</v>
      </c>
      <c r="C975" s="182" t="s">
        <v>746</v>
      </c>
      <c r="D975" s="151">
        <v>0.13447916666666668</v>
      </c>
      <c r="E975" s="151">
        <v>0.13447916666666668</v>
      </c>
      <c r="F975" s="169">
        <v>65.489999999999995</v>
      </c>
      <c r="G975" s="179"/>
      <c r="H975" s="104" t="s">
        <v>82</v>
      </c>
      <c r="I975" s="197" t="s">
        <v>16</v>
      </c>
      <c r="J975" s="197">
        <v>33</v>
      </c>
    </row>
    <row r="976" spans="1:10" s="93" customFormat="1" ht="12">
      <c r="A976" s="169" t="s">
        <v>727</v>
      </c>
      <c r="B976" s="176" t="s">
        <v>17</v>
      </c>
      <c r="C976" s="182" t="s">
        <v>516</v>
      </c>
      <c r="D976" s="151">
        <v>0.14859953703703704</v>
      </c>
      <c r="E976" s="151">
        <v>0.14859953703703704</v>
      </c>
      <c r="F976" s="169">
        <v>64.88</v>
      </c>
      <c r="G976" s="179"/>
      <c r="H976" s="104" t="s">
        <v>82</v>
      </c>
      <c r="I976" s="197" t="s">
        <v>15</v>
      </c>
      <c r="J976" s="197">
        <v>29</v>
      </c>
    </row>
    <row r="977" spans="1:10" s="93" customFormat="1" ht="12">
      <c r="A977" s="169" t="s">
        <v>727</v>
      </c>
      <c r="B977" s="176" t="s">
        <v>17</v>
      </c>
      <c r="C977" s="182" t="s">
        <v>521</v>
      </c>
      <c r="D977" s="151">
        <v>0.13821759259259259</v>
      </c>
      <c r="E977" s="151">
        <v>0.13821759259259259</v>
      </c>
      <c r="F977" s="169">
        <v>63.72</v>
      </c>
      <c r="G977" s="179"/>
      <c r="H977" s="104" t="s">
        <v>82</v>
      </c>
      <c r="I977" s="197" t="s">
        <v>16</v>
      </c>
      <c r="J977" s="197">
        <v>36</v>
      </c>
    </row>
    <row r="978" spans="1:10" s="93" customFormat="1" ht="12">
      <c r="A978" s="169" t="s">
        <v>727</v>
      </c>
      <c r="B978" s="176" t="s">
        <v>17</v>
      </c>
      <c r="C978" s="182" t="s">
        <v>747</v>
      </c>
      <c r="D978" s="151">
        <v>0.14787037037037037</v>
      </c>
      <c r="E978" s="151">
        <v>0.13921995370370371</v>
      </c>
      <c r="F978" s="169">
        <v>63.26</v>
      </c>
      <c r="G978" s="179"/>
      <c r="H978" s="104" t="s">
        <v>82</v>
      </c>
      <c r="I978" s="197" t="s">
        <v>16</v>
      </c>
      <c r="J978" s="197">
        <v>46</v>
      </c>
    </row>
    <row r="979" spans="1:10" s="93" customFormat="1" ht="12">
      <c r="A979" s="169" t="s">
        <v>727</v>
      </c>
      <c r="B979" s="176" t="s">
        <v>17</v>
      </c>
      <c r="C979" s="182" t="s">
        <v>748</v>
      </c>
      <c r="D979" s="151">
        <v>0.13928240740740741</v>
      </c>
      <c r="E979" s="151">
        <v>0.13928240740740741</v>
      </c>
      <c r="F979" s="169">
        <v>63.23</v>
      </c>
      <c r="G979" s="179"/>
      <c r="H979" s="104" t="s">
        <v>82</v>
      </c>
      <c r="I979" s="197" t="s">
        <v>16</v>
      </c>
      <c r="J979" s="197">
        <v>37</v>
      </c>
    </row>
    <row r="980" spans="1:10" s="93" customFormat="1" ht="12">
      <c r="A980" s="169" t="s">
        <v>727</v>
      </c>
      <c r="B980" s="176" t="s">
        <v>17</v>
      </c>
      <c r="C980" s="182" t="s">
        <v>749</v>
      </c>
      <c r="D980" s="151">
        <v>0.14406250000000001</v>
      </c>
      <c r="E980" s="151">
        <v>0.14267950000000001</v>
      </c>
      <c r="F980" s="169">
        <v>61.73</v>
      </c>
      <c r="G980" s="179"/>
      <c r="H980" s="104" t="s">
        <v>82</v>
      </c>
      <c r="I980" s="197" t="s">
        <v>16</v>
      </c>
      <c r="J980" s="197">
        <v>39</v>
      </c>
    </row>
    <row r="981" spans="1:10" s="93" customFormat="1" ht="12">
      <c r="A981" s="169" t="s">
        <v>727</v>
      </c>
      <c r="B981" s="176" t="s">
        <v>17</v>
      </c>
      <c r="C981" s="182" t="s">
        <v>750</v>
      </c>
      <c r="D981" s="151">
        <v>0.15101851851851852</v>
      </c>
      <c r="E981" s="151">
        <v>0.1464124537037037</v>
      </c>
      <c r="F981" s="169">
        <v>60.15</v>
      </c>
      <c r="G981" s="179"/>
      <c r="H981" s="104" t="s">
        <v>82</v>
      </c>
      <c r="I981" s="197" t="s">
        <v>16</v>
      </c>
      <c r="J981" s="197">
        <v>42</v>
      </c>
    </row>
    <row r="982" spans="1:10" s="93" customFormat="1" ht="12">
      <c r="A982" s="169" t="s">
        <v>727</v>
      </c>
      <c r="B982" s="176" t="s">
        <v>17</v>
      </c>
      <c r="C982" s="182" t="s">
        <v>751</v>
      </c>
      <c r="D982" s="151">
        <v>0.14738425925925927</v>
      </c>
      <c r="E982" s="151">
        <v>0.14738425925925927</v>
      </c>
      <c r="F982" s="169">
        <v>59.76</v>
      </c>
      <c r="G982" s="179"/>
      <c r="H982" s="104" t="s">
        <v>82</v>
      </c>
      <c r="I982" s="197" t="s">
        <v>16</v>
      </c>
      <c r="J982" s="197">
        <v>34</v>
      </c>
    </row>
    <row r="983" spans="1:10" s="93" customFormat="1" ht="12">
      <c r="A983" s="169" t="s">
        <v>727</v>
      </c>
      <c r="B983" s="176" t="s">
        <v>17</v>
      </c>
      <c r="C983" s="182" t="s">
        <v>392</v>
      </c>
      <c r="D983" s="151">
        <v>0.16430555555555557</v>
      </c>
      <c r="E983" s="151">
        <v>0.16430555555555557</v>
      </c>
      <c r="F983" s="169">
        <v>53.6</v>
      </c>
      <c r="G983" s="179"/>
      <c r="H983" s="104" t="s">
        <v>82</v>
      </c>
      <c r="I983" s="197" t="s">
        <v>16</v>
      </c>
      <c r="J983" s="197">
        <v>32</v>
      </c>
    </row>
    <row r="984" spans="1:10" s="93" customFormat="1" ht="12">
      <c r="A984" s="169" t="s">
        <v>727</v>
      </c>
      <c r="B984" s="176" t="s">
        <v>17</v>
      </c>
      <c r="C984" s="182" t="s">
        <v>752</v>
      </c>
      <c r="D984" s="151">
        <v>0.16604166666666667</v>
      </c>
      <c r="E984" s="151">
        <v>0.16604166666666667</v>
      </c>
      <c r="F984" s="169">
        <v>53.04</v>
      </c>
      <c r="G984" s="179"/>
      <c r="H984" s="104" t="s">
        <v>82</v>
      </c>
      <c r="I984" s="197" t="s">
        <v>16</v>
      </c>
      <c r="J984" s="197">
        <v>33</v>
      </c>
    </row>
    <row r="985" spans="1:10" s="93" customFormat="1" ht="12">
      <c r="A985" s="169" t="s">
        <v>727</v>
      </c>
      <c r="B985" s="176" t="s">
        <v>17</v>
      </c>
      <c r="C985" s="182" t="s">
        <v>753</v>
      </c>
      <c r="D985" s="151">
        <v>0.17961805555555554</v>
      </c>
      <c r="E985" s="151">
        <v>0.17961805555555554</v>
      </c>
      <c r="F985" s="169">
        <v>49.03</v>
      </c>
      <c r="G985" s="179"/>
      <c r="H985" s="104" t="s">
        <v>82</v>
      </c>
      <c r="I985" s="197" t="s">
        <v>16</v>
      </c>
      <c r="J985" s="197">
        <v>26</v>
      </c>
    </row>
    <row r="986" spans="1:10" s="93" customFormat="1" ht="12">
      <c r="A986" s="169" t="s">
        <v>727</v>
      </c>
      <c r="B986" s="176" t="s">
        <v>17</v>
      </c>
      <c r="C986" s="182" t="s">
        <v>754</v>
      </c>
      <c r="D986" s="151">
        <v>0.22012731481481482</v>
      </c>
      <c r="E986" s="151">
        <v>0.2127750625</v>
      </c>
      <c r="F986" s="169">
        <v>45.31</v>
      </c>
      <c r="G986" s="179"/>
      <c r="H986" s="104" t="s">
        <v>82</v>
      </c>
      <c r="I986" s="197" t="s">
        <v>15</v>
      </c>
      <c r="J986" s="197">
        <v>41</v>
      </c>
    </row>
    <row r="987" spans="1:10" s="93" customFormat="1" ht="12">
      <c r="A987" s="169" t="s">
        <v>727</v>
      </c>
      <c r="B987" s="181" t="s">
        <v>13</v>
      </c>
      <c r="C987" s="182" t="s">
        <v>755</v>
      </c>
      <c r="D987" s="151">
        <v>0.10908564814814814</v>
      </c>
      <c r="E987" s="151">
        <v>0.10908564814814814</v>
      </c>
      <c r="F987" s="169">
        <v>80.739999999999995</v>
      </c>
      <c r="G987" s="179">
        <v>308.07</v>
      </c>
      <c r="H987" s="104" t="s">
        <v>82</v>
      </c>
      <c r="I987" s="197" t="s">
        <v>16</v>
      </c>
      <c r="J987" s="197">
        <v>35</v>
      </c>
    </row>
    <row r="988" spans="1:10" s="93" customFormat="1" ht="12">
      <c r="A988" s="169" t="s">
        <v>727</v>
      </c>
      <c r="B988" s="181" t="s">
        <v>13</v>
      </c>
      <c r="C988" s="182" t="s">
        <v>756</v>
      </c>
      <c r="D988" s="151">
        <v>0.11890046296296297</v>
      </c>
      <c r="E988" s="151">
        <v>0.11527399884259261</v>
      </c>
      <c r="F988" s="169">
        <v>76.400000000000006</v>
      </c>
      <c r="G988" s="179"/>
      <c r="H988" s="104" t="s">
        <v>82</v>
      </c>
      <c r="I988" s="197" t="s">
        <v>16</v>
      </c>
      <c r="J988" s="197">
        <v>42</v>
      </c>
    </row>
    <row r="989" spans="1:10" s="93" customFormat="1" ht="12">
      <c r="A989" s="169" t="s">
        <v>727</v>
      </c>
      <c r="B989" s="181" t="s">
        <v>13</v>
      </c>
      <c r="C989" s="182" t="s">
        <v>757</v>
      </c>
      <c r="D989" s="151">
        <v>0.11753472222222222</v>
      </c>
      <c r="E989" s="151">
        <v>0.11559539930555555</v>
      </c>
      <c r="F989" s="169">
        <v>76.19</v>
      </c>
      <c r="G989" s="179"/>
      <c r="H989" s="104" t="s">
        <v>82</v>
      </c>
      <c r="I989" s="197" t="s">
        <v>16</v>
      </c>
      <c r="J989" s="197">
        <v>40</v>
      </c>
    </row>
    <row r="990" spans="1:10" s="93" customFormat="1" ht="12">
      <c r="A990" s="169" t="s">
        <v>727</v>
      </c>
      <c r="B990" s="181" t="s">
        <v>13</v>
      </c>
      <c r="C990" s="182" t="s">
        <v>523</v>
      </c>
      <c r="D990" s="151">
        <v>0.13565972222222222</v>
      </c>
      <c r="E990" s="151">
        <v>0.12899882986111111</v>
      </c>
      <c r="F990" s="169">
        <v>74.739999999999995</v>
      </c>
      <c r="G990" s="179"/>
      <c r="H990" s="104" t="s">
        <v>82</v>
      </c>
      <c r="I990" s="197" t="s">
        <v>15</v>
      </c>
      <c r="J990" s="197">
        <v>43</v>
      </c>
    </row>
    <row r="991" spans="1:10" s="93" customFormat="1" ht="12">
      <c r="A991" s="169" t="s">
        <v>727</v>
      </c>
      <c r="B991" s="181" t="s">
        <v>13</v>
      </c>
      <c r="C991" s="182" t="s">
        <v>526</v>
      </c>
      <c r="D991" s="151">
        <v>0.13063657407407406</v>
      </c>
      <c r="E991" s="151">
        <v>0.13063657407407406</v>
      </c>
      <c r="F991" s="169">
        <v>73.81</v>
      </c>
      <c r="G991" s="179"/>
      <c r="H991" s="104" t="s">
        <v>82</v>
      </c>
      <c r="I991" s="197" t="s">
        <v>15</v>
      </c>
      <c r="J991" s="197">
        <v>33</v>
      </c>
    </row>
    <row r="992" spans="1:10" s="93" customFormat="1" ht="12">
      <c r="A992" s="169" t="s">
        <v>727</v>
      </c>
      <c r="B992" s="181" t="s">
        <v>13</v>
      </c>
      <c r="C992" s="182" t="s">
        <v>758</v>
      </c>
      <c r="D992" s="151">
        <v>0.13245370370370371</v>
      </c>
      <c r="E992" s="151">
        <v>0.13114241203703705</v>
      </c>
      <c r="F992" s="169">
        <v>73.52</v>
      </c>
      <c r="G992" s="179"/>
      <c r="H992" s="104" t="s">
        <v>82</v>
      </c>
      <c r="I992" s="197" t="s">
        <v>15</v>
      </c>
      <c r="J992" s="197">
        <v>38</v>
      </c>
    </row>
    <row r="993" spans="1:10" s="93" customFormat="1" ht="12">
      <c r="A993" s="169" t="s">
        <v>727</v>
      </c>
      <c r="B993" s="181" t="s">
        <v>13</v>
      </c>
      <c r="C993" s="182" t="s">
        <v>687</v>
      </c>
      <c r="D993" s="151">
        <v>0.1378125</v>
      </c>
      <c r="E993" s="151">
        <v>0.12379696875</v>
      </c>
      <c r="F993" s="169">
        <v>71.14</v>
      </c>
      <c r="G993" s="179"/>
      <c r="H993" s="104" t="s">
        <v>82</v>
      </c>
      <c r="I993" s="197" t="s">
        <v>16</v>
      </c>
      <c r="J993" s="197">
        <v>52</v>
      </c>
    </row>
    <row r="994" spans="1:10" s="93" customFormat="1" ht="12">
      <c r="A994" s="169" t="s">
        <v>727</v>
      </c>
      <c r="B994" s="181" t="s">
        <v>13</v>
      </c>
      <c r="C994" s="182" t="s">
        <v>527</v>
      </c>
      <c r="D994" s="151">
        <v>0.12883101851851853</v>
      </c>
      <c r="E994" s="151">
        <v>0.12848317476851853</v>
      </c>
      <c r="F994" s="169">
        <v>68.55</v>
      </c>
      <c r="G994" s="179"/>
      <c r="H994" s="104" t="s">
        <v>82</v>
      </c>
      <c r="I994" s="197" t="s">
        <v>16</v>
      </c>
      <c r="J994" s="197">
        <v>38</v>
      </c>
    </row>
    <row r="995" spans="1:10" s="93" customFormat="1" ht="12">
      <c r="A995" s="169" t="s">
        <v>727</v>
      </c>
      <c r="B995" s="181" t="s">
        <v>13</v>
      </c>
      <c r="C995" s="182" t="s">
        <v>759</v>
      </c>
      <c r="D995" s="151">
        <v>0.14778935185185185</v>
      </c>
      <c r="E995" s="151">
        <v>0.14168565162037036</v>
      </c>
      <c r="F995" s="169">
        <v>68.05</v>
      </c>
      <c r="G995" s="179"/>
      <c r="H995" s="104" t="s">
        <v>82</v>
      </c>
      <c r="I995" s="197" t="s">
        <v>15</v>
      </c>
      <c r="J995" s="197">
        <v>42</v>
      </c>
    </row>
    <row r="996" spans="1:10" s="93" customFormat="1" ht="12">
      <c r="A996" s="169" t="s">
        <v>727</v>
      </c>
      <c r="B996" s="181" t="s">
        <v>13</v>
      </c>
      <c r="C996" s="182" t="s">
        <v>760</v>
      </c>
      <c r="D996" s="151">
        <v>0.13266203703703702</v>
      </c>
      <c r="E996" s="151">
        <v>0.13266203703703702</v>
      </c>
      <c r="F996" s="169">
        <v>66.39</v>
      </c>
      <c r="G996" s="179"/>
      <c r="H996" s="104" t="s">
        <v>82</v>
      </c>
      <c r="I996" s="197" t="s">
        <v>16</v>
      </c>
      <c r="J996" s="197">
        <v>30</v>
      </c>
    </row>
    <row r="997" spans="1:10" s="93" customFormat="1" ht="12">
      <c r="A997" s="169" t="s">
        <v>727</v>
      </c>
      <c r="B997" s="181" t="s">
        <v>13</v>
      </c>
      <c r="C997" s="182" t="s">
        <v>761</v>
      </c>
      <c r="D997" s="151">
        <v>0.1477199074074074</v>
      </c>
      <c r="E997" s="151">
        <v>0.14012710416666666</v>
      </c>
      <c r="F997" s="169">
        <v>62.85</v>
      </c>
      <c r="G997" s="179"/>
      <c r="H997" s="104" t="s">
        <v>82</v>
      </c>
      <c r="I997" s="197" t="s">
        <v>16</v>
      </c>
      <c r="J997" s="197">
        <v>45</v>
      </c>
    </row>
    <row r="998" spans="1:10" s="93" customFormat="1" ht="12">
      <c r="A998" s="169" t="s">
        <v>727</v>
      </c>
      <c r="B998" s="181" t="s">
        <v>13</v>
      </c>
      <c r="C998" s="182" t="s">
        <v>762</v>
      </c>
      <c r="D998" s="151">
        <v>0.15122685185185183</v>
      </c>
      <c r="E998" s="151">
        <v>0.14451237962962962</v>
      </c>
      <c r="F998" s="169">
        <v>60.94</v>
      </c>
      <c r="G998" s="179"/>
      <c r="H998" s="104" t="s">
        <v>82</v>
      </c>
      <c r="I998" s="197" t="s">
        <v>16</v>
      </c>
      <c r="J998" s="197">
        <v>44</v>
      </c>
    </row>
    <row r="999" spans="1:10" s="93" customFormat="1" ht="12">
      <c r="A999" s="169" t="s">
        <v>727</v>
      </c>
      <c r="B999" s="181" t="s">
        <v>13</v>
      </c>
      <c r="C999" s="182" t="s">
        <v>763</v>
      </c>
      <c r="D999" s="151">
        <v>0.1557523148148148</v>
      </c>
      <c r="E999" s="151">
        <v>0.1557523148148148</v>
      </c>
      <c r="F999" s="169">
        <v>56.55</v>
      </c>
      <c r="G999" s="179"/>
      <c r="H999" s="104" t="s">
        <v>82</v>
      </c>
      <c r="I999" s="197" t="s">
        <v>16</v>
      </c>
      <c r="J999" s="197">
        <v>25</v>
      </c>
    </row>
    <row r="1000" spans="1:10" s="93" customFormat="1" ht="12">
      <c r="A1000" s="169" t="s">
        <v>727</v>
      </c>
      <c r="B1000" s="181" t="s">
        <v>13</v>
      </c>
      <c r="C1000" s="182" t="s">
        <v>764</v>
      </c>
      <c r="D1000" s="151">
        <v>0.17667824074074076</v>
      </c>
      <c r="E1000" s="151">
        <v>0.17667824074074076</v>
      </c>
      <c r="F1000" s="169">
        <v>54.57</v>
      </c>
      <c r="G1000" s="179"/>
      <c r="H1000" s="104" t="s">
        <v>82</v>
      </c>
      <c r="I1000" s="197" t="s">
        <v>15</v>
      </c>
      <c r="J1000" s="197">
        <v>36</v>
      </c>
    </row>
    <row r="1001" spans="1:10" s="93" customFormat="1" ht="12">
      <c r="A1001" s="169" t="s">
        <v>727</v>
      </c>
      <c r="B1001" s="181" t="s">
        <v>13</v>
      </c>
      <c r="C1001" s="182" t="s">
        <v>765</v>
      </c>
      <c r="D1001" s="151">
        <v>0.18789351851851852</v>
      </c>
      <c r="E1001" s="151">
        <v>0.17421487037037037</v>
      </c>
      <c r="F1001" s="169">
        <v>50.55</v>
      </c>
      <c r="G1001" s="179"/>
      <c r="H1001" s="104" t="s">
        <v>82</v>
      </c>
      <c r="I1001" s="197" t="s">
        <v>16</v>
      </c>
      <c r="J1001" s="197">
        <v>48</v>
      </c>
    </row>
    <row r="1002" spans="1:10" s="93" customFormat="1" ht="12">
      <c r="A1002" s="169" t="s">
        <v>727</v>
      </c>
      <c r="B1002" s="181" t="s">
        <v>19</v>
      </c>
      <c r="C1002" s="182" t="s">
        <v>766</v>
      </c>
      <c r="D1002" s="151">
        <v>0.11072916666666667</v>
      </c>
      <c r="E1002" s="151">
        <v>0.10966616666666666</v>
      </c>
      <c r="F1002" s="169">
        <v>80.31</v>
      </c>
      <c r="G1002" s="179">
        <v>302.52999999999997</v>
      </c>
      <c r="H1002" s="104" t="s">
        <v>82</v>
      </c>
      <c r="I1002" s="197" t="s">
        <v>16</v>
      </c>
      <c r="J1002" s="197">
        <v>39</v>
      </c>
    </row>
    <row r="1003" spans="1:10" s="93" customFormat="1" ht="12">
      <c r="A1003" s="169" t="s">
        <v>727</v>
      </c>
      <c r="B1003" s="181" t="s">
        <v>19</v>
      </c>
      <c r="C1003" s="182" t="s">
        <v>767</v>
      </c>
      <c r="D1003" s="151">
        <v>0.14398148148148149</v>
      </c>
      <c r="E1003" s="151">
        <v>0.11599148148148149</v>
      </c>
      <c r="F1003" s="169">
        <v>75.930000000000007</v>
      </c>
      <c r="G1003" s="179"/>
      <c r="H1003" s="104" t="s">
        <v>82</v>
      </c>
      <c r="I1003" s="197" t="s">
        <v>16</v>
      </c>
      <c r="J1003" s="197">
        <v>64</v>
      </c>
    </row>
    <row r="1004" spans="1:10" s="93" customFormat="1" ht="12">
      <c r="A1004" s="169" t="s">
        <v>727</v>
      </c>
      <c r="B1004" s="181" t="s">
        <v>19</v>
      </c>
      <c r="C1004" s="182" t="s">
        <v>150</v>
      </c>
      <c r="D1004" s="151">
        <v>0.12089120370370371</v>
      </c>
      <c r="E1004" s="151">
        <v>0.11973064814814814</v>
      </c>
      <c r="F1004" s="169">
        <v>73.56</v>
      </c>
      <c r="G1004" s="179"/>
      <c r="H1004" s="104" t="s">
        <v>82</v>
      </c>
      <c r="I1004" s="197" t="s">
        <v>16</v>
      </c>
      <c r="J1004" s="197">
        <v>39</v>
      </c>
    </row>
    <row r="1005" spans="1:10" s="93" customFormat="1" ht="12">
      <c r="A1005" s="169" t="s">
        <v>727</v>
      </c>
      <c r="B1005" s="181" t="s">
        <v>19</v>
      </c>
      <c r="C1005" s="182" t="s">
        <v>628</v>
      </c>
      <c r="D1005" s="151">
        <v>0.12109953703703703</v>
      </c>
      <c r="E1005" s="151">
        <v>0.12109953703703703</v>
      </c>
      <c r="F1005" s="169">
        <v>72.73</v>
      </c>
      <c r="G1005" s="179"/>
      <c r="H1005" s="104" t="s">
        <v>82</v>
      </c>
      <c r="I1005" s="197" t="s">
        <v>16</v>
      </c>
      <c r="J1005" s="197">
        <v>32</v>
      </c>
    </row>
    <row r="1006" spans="1:10" s="93" customFormat="1" ht="12">
      <c r="A1006" s="169" t="s">
        <v>727</v>
      </c>
      <c r="B1006" s="181" t="s">
        <v>19</v>
      </c>
      <c r="C1006" s="182" t="s">
        <v>149</v>
      </c>
      <c r="D1006" s="151">
        <v>0.13309027777777779</v>
      </c>
      <c r="E1006" s="151">
        <v>0.12151142361111113</v>
      </c>
      <c r="F1006" s="169">
        <v>72.48</v>
      </c>
      <c r="G1006" s="179"/>
      <c r="H1006" s="104" t="s">
        <v>82</v>
      </c>
      <c r="I1006" s="197" t="s">
        <v>16</v>
      </c>
      <c r="J1006" s="197">
        <v>50</v>
      </c>
    </row>
    <row r="1007" spans="1:10" s="93" customFormat="1" ht="12">
      <c r="A1007" s="169" t="s">
        <v>727</v>
      </c>
      <c r="B1007" s="181" t="s">
        <v>19</v>
      </c>
      <c r="C1007" s="182" t="s">
        <v>691</v>
      </c>
      <c r="D1007" s="151">
        <v>0.14912037037037038</v>
      </c>
      <c r="E1007" s="151">
        <v>0.12254712037037037</v>
      </c>
      <c r="F1007" s="169">
        <v>71.87</v>
      </c>
      <c r="G1007" s="179"/>
      <c r="H1007" s="104" t="s">
        <v>82</v>
      </c>
      <c r="I1007" s="197" t="s">
        <v>16</v>
      </c>
      <c r="J1007" s="197">
        <v>62</v>
      </c>
    </row>
    <row r="1008" spans="1:10" s="93" customFormat="1" ht="12">
      <c r="A1008" s="169" t="s">
        <v>727</v>
      </c>
      <c r="B1008" s="181" t="s">
        <v>19</v>
      </c>
      <c r="C1008" s="182" t="s">
        <v>533</v>
      </c>
      <c r="D1008" s="151">
        <v>0.12268518518518519</v>
      </c>
      <c r="E1008" s="151">
        <v>0.12268518518518519</v>
      </c>
      <c r="F1008" s="169">
        <v>71.790000000000006</v>
      </c>
      <c r="G1008" s="179"/>
      <c r="H1008" s="104" t="s">
        <v>82</v>
      </c>
      <c r="I1008" s="197" t="s">
        <v>16</v>
      </c>
      <c r="J1008" s="197">
        <v>35</v>
      </c>
    </row>
    <row r="1009" spans="1:10" s="93" customFormat="1" ht="12">
      <c r="A1009" s="169" t="s">
        <v>727</v>
      </c>
      <c r="B1009" s="181" t="s">
        <v>19</v>
      </c>
      <c r="C1009" s="182" t="s">
        <v>534</v>
      </c>
      <c r="D1009" s="151">
        <v>0.15570601851851854</v>
      </c>
      <c r="E1009" s="151">
        <v>0.13678773726851853</v>
      </c>
      <c r="F1009" s="169">
        <v>70.489999999999995</v>
      </c>
      <c r="G1009" s="179"/>
      <c r="H1009" s="104" t="s">
        <v>82</v>
      </c>
      <c r="I1009" s="197" t="s">
        <v>15</v>
      </c>
      <c r="J1009" s="197">
        <v>52</v>
      </c>
    </row>
    <row r="1010" spans="1:10" s="93" customFormat="1" ht="12">
      <c r="A1010" s="169" t="s">
        <v>727</v>
      </c>
      <c r="B1010" s="181" t="s">
        <v>19</v>
      </c>
      <c r="C1010" s="182" t="s">
        <v>634</v>
      </c>
      <c r="D1010" s="151">
        <v>0.14334490740740741</v>
      </c>
      <c r="E1010" s="151">
        <v>0.1256131423611111</v>
      </c>
      <c r="F1010" s="169">
        <v>70.11</v>
      </c>
      <c r="G1010" s="179"/>
      <c r="H1010" s="104" t="s">
        <v>82</v>
      </c>
      <c r="I1010" s="197" t="s">
        <v>16</v>
      </c>
      <c r="J1010" s="197">
        <v>55</v>
      </c>
    </row>
    <row r="1011" spans="1:10" s="93" customFormat="1" ht="12">
      <c r="A1011" s="169" t="s">
        <v>727</v>
      </c>
      <c r="B1011" s="181" t="s">
        <v>19</v>
      </c>
      <c r="C1011" s="182" t="s">
        <v>768</v>
      </c>
      <c r="D1011" s="151">
        <v>0.13030092592592593</v>
      </c>
      <c r="E1011" s="151">
        <v>0.13030092592592593</v>
      </c>
      <c r="F1011" s="169">
        <v>67.59</v>
      </c>
      <c r="G1011" s="179"/>
      <c r="H1011" s="104" t="s">
        <v>82</v>
      </c>
      <c r="I1011" s="197" t="s">
        <v>16</v>
      </c>
      <c r="J1011" s="197">
        <v>32</v>
      </c>
    </row>
    <row r="1012" spans="1:10" s="93" customFormat="1" ht="12">
      <c r="A1012" s="169" t="s">
        <v>727</v>
      </c>
      <c r="B1012" s="181" t="s">
        <v>19</v>
      </c>
      <c r="C1012" s="182" t="s">
        <v>694</v>
      </c>
      <c r="D1012" s="151">
        <v>0.16215277777777778</v>
      </c>
      <c r="E1012" s="151">
        <v>0.14512673611111113</v>
      </c>
      <c r="F1012" s="169">
        <v>66.44</v>
      </c>
      <c r="G1012" s="179"/>
      <c r="H1012" s="104" t="s">
        <v>82</v>
      </c>
      <c r="I1012" s="197" t="s">
        <v>15</v>
      </c>
      <c r="J1012" s="197">
        <v>50</v>
      </c>
    </row>
    <row r="1013" spans="1:10" s="93" customFormat="1" ht="12">
      <c r="A1013" s="169" t="s">
        <v>727</v>
      </c>
      <c r="B1013" s="181" t="s">
        <v>19</v>
      </c>
      <c r="C1013" s="182" t="s">
        <v>769</v>
      </c>
      <c r="D1013" s="151">
        <v>0.13819444444444443</v>
      </c>
      <c r="E1013" s="151">
        <v>0.13302597222222221</v>
      </c>
      <c r="F1013" s="169">
        <v>66.209999999999994</v>
      </c>
      <c r="G1013" s="179"/>
      <c r="H1013" s="104" t="s">
        <v>82</v>
      </c>
      <c r="I1013" s="197" t="s">
        <v>16</v>
      </c>
      <c r="J1013" s="197">
        <v>43</v>
      </c>
    </row>
    <row r="1014" spans="1:10" s="93" customFormat="1" ht="12">
      <c r="A1014" s="169" t="s">
        <v>727</v>
      </c>
      <c r="B1014" s="181" t="s">
        <v>19</v>
      </c>
      <c r="C1014" s="182" t="s">
        <v>770</v>
      </c>
      <c r="D1014" s="151">
        <v>0.1552199074074074</v>
      </c>
      <c r="E1014" s="151">
        <v>0.1383009375</v>
      </c>
      <c r="F1014" s="169">
        <v>63.68</v>
      </c>
      <c r="G1014" s="179"/>
      <c r="H1014" s="104" t="s">
        <v>82</v>
      </c>
      <c r="I1014" s="197" t="s">
        <v>16</v>
      </c>
      <c r="J1014" s="197">
        <v>53</v>
      </c>
    </row>
    <row r="1015" spans="1:10" s="93" customFormat="1" ht="12">
      <c r="A1015" s="169" t="s">
        <v>727</v>
      </c>
      <c r="B1015" s="181" t="s">
        <v>19</v>
      </c>
      <c r="C1015" s="182" t="s">
        <v>641</v>
      </c>
      <c r="D1015" s="151">
        <v>0.17248842592592592</v>
      </c>
      <c r="E1015" s="151">
        <v>0.16401924421296296</v>
      </c>
      <c r="F1015" s="169">
        <v>58.78</v>
      </c>
      <c r="G1015" s="179"/>
      <c r="H1015" s="104" t="s">
        <v>82</v>
      </c>
      <c r="I1015" s="197" t="s">
        <v>15</v>
      </c>
      <c r="J1015" s="197">
        <v>43</v>
      </c>
    </row>
    <row r="1016" spans="1:10" s="93" customFormat="1" ht="12">
      <c r="A1016" s="169" t="s">
        <v>727</v>
      </c>
      <c r="B1016" s="181" t="s">
        <v>19</v>
      </c>
      <c r="C1016" s="182" t="s">
        <v>771</v>
      </c>
      <c r="D1016" s="151">
        <v>0.18837962962962962</v>
      </c>
      <c r="E1016" s="151">
        <v>0.16549150462962961</v>
      </c>
      <c r="F1016" s="169">
        <v>58.26</v>
      </c>
      <c r="G1016" s="179"/>
      <c r="H1016" s="104" t="s">
        <v>82</v>
      </c>
      <c r="I1016" s="197" t="s">
        <v>15</v>
      </c>
      <c r="J1016" s="197">
        <v>52</v>
      </c>
    </row>
    <row r="1017" spans="1:10" s="93" customFormat="1" ht="12">
      <c r="A1017" s="169" t="s">
        <v>727</v>
      </c>
      <c r="B1017" s="181" t="s">
        <v>19</v>
      </c>
      <c r="C1017" s="182" t="s">
        <v>591</v>
      </c>
      <c r="D1017" s="151">
        <v>0.17427083333333335</v>
      </c>
      <c r="E1017" s="151">
        <v>0.16775310416666669</v>
      </c>
      <c r="F1017" s="169">
        <v>52.5</v>
      </c>
      <c r="G1017" s="179"/>
      <c r="H1017" s="104" t="s">
        <v>82</v>
      </c>
      <c r="I1017" s="197" t="s">
        <v>16</v>
      </c>
      <c r="J1017" s="197">
        <v>43</v>
      </c>
    </row>
    <row r="1018" spans="1:10" s="93" customFormat="1" ht="12">
      <c r="A1018" s="169" t="s">
        <v>727</v>
      </c>
      <c r="B1018" s="181" t="s">
        <v>772</v>
      </c>
      <c r="C1018" s="182" t="s">
        <v>456</v>
      </c>
      <c r="D1018" s="151">
        <v>0.11388888888888889</v>
      </c>
      <c r="E1018" s="151">
        <v>0.10883222222222222</v>
      </c>
      <c r="F1018" s="169">
        <v>80.930000000000007</v>
      </c>
      <c r="G1018" s="179">
        <v>265.61</v>
      </c>
      <c r="H1018" s="104" t="s">
        <v>82</v>
      </c>
      <c r="I1018" s="197" t="s">
        <v>16</v>
      </c>
      <c r="J1018" s="197">
        <v>44</v>
      </c>
    </row>
    <row r="1019" spans="1:10" s="93" customFormat="1" ht="12">
      <c r="A1019" s="169" t="s">
        <v>727</v>
      </c>
      <c r="B1019" s="181" t="s">
        <v>772</v>
      </c>
      <c r="C1019" s="182" t="s">
        <v>773</v>
      </c>
      <c r="D1019" s="151">
        <v>0.13137731481481482</v>
      </c>
      <c r="E1019" s="151">
        <v>0.12554416203703705</v>
      </c>
      <c r="F1019" s="169">
        <v>70.150000000000006</v>
      </c>
      <c r="G1019" s="179"/>
      <c r="H1019" s="104" t="s">
        <v>82</v>
      </c>
      <c r="I1019" s="197" t="s">
        <v>16</v>
      </c>
      <c r="J1019" s="197">
        <v>44</v>
      </c>
    </row>
    <row r="1020" spans="1:10" s="93" customFormat="1" ht="12">
      <c r="A1020" s="169" t="s">
        <v>727</v>
      </c>
      <c r="B1020" s="181" t="s">
        <v>772</v>
      </c>
      <c r="C1020" s="182" t="s">
        <v>774</v>
      </c>
      <c r="D1020" s="151">
        <v>0.16371527777777778</v>
      </c>
      <c r="E1020" s="151">
        <v>0.15297555555555556</v>
      </c>
      <c r="F1020" s="169">
        <v>57.57</v>
      </c>
      <c r="G1020" s="179"/>
      <c r="H1020" s="104" t="s">
        <v>82</v>
      </c>
      <c r="I1020" s="197" t="s">
        <v>16</v>
      </c>
      <c r="J1020" s="197">
        <v>47</v>
      </c>
    </row>
    <row r="1021" spans="1:10" s="93" customFormat="1" ht="12">
      <c r="A1021" s="169" t="s">
        <v>727</v>
      </c>
      <c r="B1021" s="181" t="s">
        <v>772</v>
      </c>
      <c r="C1021" s="182" t="s">
        <v>775</v>
      </c>
      <c r="D1021" s="151">
        <v>0.16548611111111111</v>
      </c>
      <c r="E1021" s="151">
        <v>0.15463022222222222</v>
      </c>
      <c r="F1021" s="169">
        <v>56.96</v>
      </c>
      <c r="G1021" s="179"/>
      <c r="H1021" s="104" t="s">
        <v>82</v>
      </c>
      <c r="I1021" s="197" t="s">
        <v>16</v>
      </c>
      <c r="J1021" s="197">
        <v>47</v>
      </c>
    </row>
    <row r="1022" spans="1:10" s="93" customFormat="1" ht="12">
      <c r="A1022" s="169" t="s">
        <v>727</v>
      </c>
      <c r="B1022" s="181" t="s">
        <v>772</v>
      </c>
      <c r="C1022" s="182" t="s">
        <v>776</v>
      </c>
      <c r="D1022" s="151">
        <v>0.16842592592592595</v>
      </c>
      <c r="E1022" s="151">
        <v>0.15616451851851854</v>
      </c>
      <c r="F1022" s="169">
        <v>56.4</v>
      </c>
      <c r="G1022" s="179"/>
      <c r="H1022" s="104" t="s">
        <v>82</v>
      </c>
      <c r="I1022" s="197" t="s">
        <v>16</v>
      </c>
      <c r="J1022" s="197">
        <v>48</v>
      </c>
    </row>
    <row r="1023" spans="1:10" s="93" customFormat="1" ht="12">
      <c r="A1023" s="169" t="s">
        <v>727</v>
      </c>
      <c r="B1023" s="181" t="s">
        <v>772</v>
      </c>
      <c r="C1023" s="182" t="s">
        <v>777</v>
      </c>
      <c r="D1023" s="151">
        <v>0.16141203703703702</v>
      </c>
      <c r="E1023" s="151">
        <v>0.16141203703703702</v>
      </c>
      <c r="F1023" s="169">
        <v>54.56</v>
      </c>
      <c r="G1023" s="179"/>
      <c r="H1023" s="104" t="s">
        <v>82</v>
      </c>
      <c r="I1023" s="197" t="s">
        <v>16</v>
      </c>
      <c r="J1023" s="197">
        <v>35</v>
      </c>
    </row>
    <row r="1024" spans="1:10" s="93" customFormat="1" ht="12">
      <c r="A1024" s="169" t="s">
        <v>727</v>
      </c>
      <c r="B1024" s="181" t="s">
        <v>772</v>
      </c>
      <c r="C1024" s="182" t="s">
        <v>778</v>
      </c>
      <c r="D1024" s="151">
        <v>0.1879861111111111</v>
      </c>
      <c r="E1024" s="151">
        <v>0.16610452777777779</v>
      </c>
      <c r="F1024" s="169">
        <v>53.02</v>
      </c>
      <c r="G1024" s="179"/>
      <c r="H1024" s="104" t="s">
        <v>82</v>
      </c>
      <c r="I1024" s="197" t="s">
        <v>16</v>
      </c>
      <c r="J1024" s="197">
        <v>54</v>
      </c>
    </row>
    <row r="1025" spans="1:10" s="93" customFormat="1" ht="12">
      <c r="A1025" s="169" t="s">
        <v>727</v>
      </c>
      <c r="B1025" s="181" t="s">
        <v>779</v>
      </c>
      <c r="C1025" s="182" t="s">
        <v>317</v>
      </c>
      <c r="D1025" s="151">
        <v>0.13157407407407407</v>
      </c>
      <c r="E1025" s="151">
        <v>0.1122721574074074</v>
      </c>
      <c r="F1025" s="169">
        <v>78.45</v>
      </c>
      <c r="G1025" s="179">
        <v>264.2</v>
      </c>
      <c r="H1025" s="104" t="s">
        <v>82</v>
      </c>
      <c r="I1025" s="197" t="s">
        <v>16</v>
      </c>
      <c r="J1025" s="197">
        <v>58</v>
      </c>
    </row>
    <row r="1026" spans="1:10" s="93" customFormat="1" ht="12">
      <c r="A1026" s="169" t="s">
        <v>727</v>
      </c>
      <c r="B1026" s="181" t="s">
        <v>779</v>
      </c>
      <c r="C1026" s="182" t="s">
        <v>319</v>
      </c>
      <c r="D1026" s="151">
        <v>0.13526620370370371</v>
      </c>
      <c r="E1026" s="151">
        <v>0.13303431134259261</v>
      </c>
      <c r="F1026" s="169">
        <v>66.2</v>
      </c>
      <c r="G1026" s="179"/>
      <c r="H1026" s="104" t="s">
        <v>82</v>
      </c>
      <c r="I1026" s="197" t="s">
        <v>16</v>
      </c>
      <c r="J1026" s="197">
        <v>40</v>
      </c>
    </row>
    <row r="1027" spans="1:10" s="93" customFormat="1" ht="12">
      <c r="A1027" s="169" t="s">
        <v>727</v>
      </c>
      <c r="B1027" s="181" t="s">
        <v>779</v>
      </c>
      <c r="C1027" s="182" t="s">
        <v>780</v>
      </c>
      <c r="D1027" s="151">
        <v>0.1492013888888889</v>
      </c>
      <c r="E1027" s="151">
        <v>0.14656052430555555</v>
      </c>
      <c r="F1027" s="169">
        <v>65.790000000000006</v>
      </c>
      <c r="G1027" s="179"/>
      <c r="H1027" s="104" t="s">
        <v>82</v>
      </c>
      <c r="I1027" s="197" t="s">
        <v>15</v>
      </c>
      <c r="J1027" s="197">
        <v>39</v>
      </c>
    </row>
    <row r="1028" spans="1:10" s="93" customFormat="1" ht="12">
      <c r="A1028" s="169" t="s">
        <v>727</v>
      </c>
      <c r="B1028" s="181" t="s">
        <v>779</v>
      </c>
      <c r="C1028" s="182" t="s">
        <v>781</v>
      </c>
      <c r="D1028" s="151">
        <v>0.17019675925925926</v>
      </c>
      <c r="E1028" s="151">
        <v>0.16383140046296296</v>
      </c>
      <c r="F1028" s="169">
        <v>53.76</v>
      </c>
      <c r="G1028" s="179"/>
      <c r="H1028" s="104" t="s">
        <v>82</v>
      </c>
      <c r="I1028" s="197" t="s">
        <v>16</v>
      </c>
      <c r="J1028" s="197">
        <v>43</v>
      </c>
    </row>
    <row r="1029" spans="1:10" s="93" customFormat="1" ht="12">
      <c r="A1029" s="169" t="s">
        <v>727</v>
      </c>
      <c r="B1029" s="181" t="s">
        <v>779</v>
      </c>
      <c r="C1029" s="182" t="s">
        <v>782</v>
      </c>
      <c r="D1029" s="151">
        <v>0.20574074074074075</v>
      </c>
      <c r="E1029" s="151">
        <v>0.18245088888888891</v>
      </c>
      <c r="F1029" s="169">
        <v>52.84</v>
      </c>
      <c r="G1029" s="179"/>
      <c r="H1029" s="104" t="s">
        <v>82</v>
      </c>
      <c r="I1029" s="197" t="s">
        <v>15</v>
      </c>
      <c r="J1029" s="197">
        <v>51</v>
      </c>
    </row>
    <row r="1030" spans="1:10" s="93" customFormat="1" ht="12">
      <c r="A1030" s="169" t="s">
        <v>727</v>
      </c>
      <c r="B1030" s="181" t="s">
        <v>783</v>
      </c>
      <c r="C1030" s="182" t="s">
        <v>784</v>
      </c>
      <c r="D1030" s="151">
        <v>0.11716435185185185</v>
      </c>
      <c r="E1030" s="151">
        <v>0.11684800810185185</v>
      </c>
      <c r="F1030" s="169">
        <v>75.37</v>
      </c>
      <c r="G1030" s="179">
        <v>191.88</v>
      </c>
      <c r="H1030" s="104" t="s">
        <v>102</v>
      </c>
      <c r="I1030" s="197" t="s">
        <v>16</v>
      </c>
      <c r="J1030" s="197">
        <v>38</v>
      </c>
    </row>
    <row r="1031" spans="1:10" s="93" customFormat="1" ht="12">
      <c r="A1031" s="169" t="s">
        <v>727</v>
      </c>
      <c r="B1031" s="181" t="s">
        <v>783</v>
      </c>
      <c r="C1031" s="182" t="s">
        <v>785</v>
      </c>
      <c r="D1031" s="151">
        <v>0.16059027777777776</v>
      </c>
      <c r="E1031" s="151">
        <v>0.13948871527777776</v>
      </c>
      <c r="F1031" s="169">
        <v>63.14</v>
      </c>
      <c r="G1031" s="179"/>
      <c r="H1031" s="104" t="s">
        <v>102</v>
      </c>
      <c r="I1031" s="197" t="s">
        <v>16</v>
      </c>
      <c r="J1031" s="197">
        <v>56</v>
      </c>
    </row>
    <row r="1032" spans="1:10" s="93" customFormat="1" ht="12">
      <c r="A1032" s="169" t="s">
        <v>727</v>
      </c>
      <c r="B1032" s="181" t="s">
        <v>783</v>
      </c>
      <c r="C1032" s="182" t="s">
        <v>786</v>
      </c>
      <c r="D1032" s="151">
        <v>0.17142361111111112</v>
      </c>
      <c r="E1032" s="151">
        <v>0.16501236805555558</v>
      </c>
      <c r="F1032" s="169">
        <v>53.37</v>
      </c>
      <c r="G1032" s="179"/>
      <c r="H1032" s="104" t="s">
        <v>102</v>
      </c>
      <c r="I1032" s="197" t="s">
        <v>16</v>
      </c>
      <c r="J1032" s="197">
        <v>43</v>
      </c>
    </row>
    <row r="1033" spans="1:10" s="93" customFormat="1" ht="12">
      <c r="A1033" s="169" t="s">
        <v>727</v>
      </c>
      <c r="B1033" s="181" t="s">
        <v>787</v>
      </c>
      <c r="C1033" s="182" t="s">
        <v>788</v>
      </c>
      <c r="D1033" s="151">
        <v>0.1333101851851852</v>
      </c>
      <c r="E1033" s="151">
        <v>0.1333101851851852</v>
      </c>
      <c r="F1033" s="169">
        <v>66.069999999999993</v>
      </c>
      <c r="G1033" s="179">
        <v>174.06</v>
      </c>
      <c r="H1033" s="104" t="s">
        <v>82</v>
      </c>
      <c r="I1033" s="197" t="s">
        <v>16</v>
      </c>
      <c r="J1033" s="197">
        <v>32</v>
      </c>
    </row>
    <row r="1034" spans="1:10" s="93" customFormat="1" ht="12">
      <c r="A1034" s="169" t="s">
        <v>727</v>
      </c>
      <c r="B1034" s="181" t="s">
        <v>787</v>
      </c>
      <c r="C1034" s="182" t="s">
        <v>789</v>
      </c>
      <c r="D1034" s="151">
        <v>0.1464236111111111</v>
      </c>
      <c r="E1034" s="151">
        <v>0.1464236111111111</v>
      </c>
      <c r="F1034" s="169">
        <v>60.15</v>
      </c>
      <c r="G1034" s="179"/>
      <c r="H1034" s="104" t="s">
        <v>82</v>
      </c>
      <c r="I1034" s="197" t="s">
        <v>16</v>
      </c>
      <c r="J1034" s="197">
        <v>36</v>
      </c>
    </row>
    <row r="1035" spans="1:10" s="93" customFormat="1" ht="12">
      <c r="A1035" s="169" t="s">
        <v>727</v>
      </c>
      <c r="B1035" s="181" t="s">
        <v>787</v>
      </c>
      <c r="C1035" s="182" t="s">
        <v>790</v>
      </c>
      <c r="D1035" s="151">
        <v>0.20155092592592594</v>
      </c>
      <c r="E1035" s="151">
        <v>0.20155092592592594</v>
      </c>
      <c r="F1035" s="169">
        <v>47.84</v>
      </c>
      <c r="G1035" s="179"/>
      <c r="H1035" s="104" t="s">
        <v>82</v>
      </c>
      <c r="I1035" s="197" t="s">
        <v>15</v>
      </c>
      <c r="J1035" s="197">
        <v>27</v>
      </c>
    </row>
    <row r="1036" spans="1:10" s="93" customFormat="1" ht="12">
      <c r="A1036" s="169" t="s">
        <v>727</v>
      </c>
      <c r="B1036" s="181" t="s">
        <v>791</v>
      </c>
      <c r="C1036" s="182" t="s">
        <v>792</v>
      </c>
      <c r="D1036" s="151">
        <v>0.16777777777777778</v>
      </c>
      <c r="E1036" s="151">
        <v>0.13787977777777777</v>
      </c>
      <c r="F1036" s="169">
        <v>63.88</v>
      </c>
      <c r="G1036" s="179">
        <v>63.88</v>
      </c>
      <c r="H1036" s="104" t="s">
        <v>82</v>
      </c>
      <c r="I1036" s="197" t="s">
        <v>16</v>
      </c>
      <c r="J1036" s="197">
        <v>62</v>
      </c>
    </row>
    <row r="1037" spans="1:10" s="93" customFormat="1" ht="12">
      <c r="A1037" s="169"/>
      <c r="B1037" s="181"/>
      <c r="C1037" s="182"/>
      <c r="D1037" s="151"/>
      <c r="E1037" s="151"/>
      <c r="F1037" s="169"/>
      <c r="G1037" s="179"/>
      <c r="H1037" s="104"/>
      <c r="I1037" s="197"/>
      <c r="J1037" s="197"/>
    </row>
    <row r="1038" spans="1:10" s="93" customFormat="1" ht="12">
      <c r="B1038" s="159"/>
      <c r="C1038" s="96"/>
      <c r="D1038" s="97"/>
      <c r="E1038" s="98"/>
      <c r="F1038" s="99"/>
      <c r="G1038" s="100"/>
      <c r="H1038" s="101"/>
      <c r="I1038" s="101"/>
      <c r="J1038" s="101"/>
    </row>
    <row r="1039" spans="1:10" s="93" customFormat="1" ht="12">
      <c r="A1039" s="169" t="s">
        <v>793</v>
      </c>
      <c r="B1039" s="169" t="s">
        <v>697</v>
      </c>
      <c r="C1039" s="183" t="s">
        <v>726</v>
      </c>
      <c r="D1039" s="151">
        <v>0.10092592592592592</v>
      </c>
      <c r="E1039" s="151">
        <v>0.10065342592592591</v>
      </c>
      <c r="F1039" s="152">
        <v>87.5</v>
      </c>
      <c r="G1039" s="184">
        <v>338.13</v>
      </c>
      <c r="H1039" s="104" t="s">
        <v>82</v>
      </c>
      <c r="I1039" s="198" t="s">
        <v>16</v>
      </c>
      <c r="J1039" s="198">
        <v>38</v>
      </c>
    </row>
    <row r="1040" spans="1:10" s="93" customFormat="1" ht="12">
      <c r="A1040" s="169" t="s">
        <v>794</v>
      </c>
      <c r="B1040" s="169" t="s">
        <v>697</v>
      </c>
      <c r="C1040" s="183" t="s">
        <v>186</v>
      </c>
      <c r="D1040" s="151">
        <v>0.1208101851851852</v>
      </c>
      <c r="E1040" s="151">
        <v>0.10308733101851852</v>
      </c>
      <c r="F1040" s="152">
        <v>85.44</v>
      </c>
      <c r="G1040" s="184"/>
      <c r="H1040" s="104" t="s">
        <v>82</v>
      </c>
      <c r="I1040" s="198" t="s">
        <v>16</v>
      </c>
      <c r="J1040" s="198">
        <v>58</v>
      </c>
    </row>
    <row r="1041" spans="1:10" s="93" customFormat="1" ht="12">
      <c r="A1041" s="169" t="s">
        <v>794</v>
      </c>
      <c r="B1041" s="169" t="s">
        <v>697</v>
      </c>
      <c r="C1041" s="183" t="s">
        <v>795</v>
      </c>
      <c r="D1041" s="151">
        <v>0.12399305555555555</v>
      </c>
      <c r="E1041" s="151">
        <v>0.11594590624999999</v>
      </c>
      <c r="F1041" s="152">
        <v>83.16</v>
      </c>
      <c r="G1041" s="184"/>
      <c r="H1041" s="104" t="s">
        <v>82</v>
      </c>
      <c r="I1041" s="198" t="s">
        <v>15</v>
      </c>
      <c r="J1041" s="198">
        <v>45</v>
      </c>
    </row>
    <row r="1042" spans="1:10" s="93" customFormat="1" ht="12">
      <c r="A1042" s="169" t="s">
        <v>794</v>
      </c>
      <c r="B1042" s="169" t="s">
        <v>697</v>
      </c>
      <c r="C1042" s="183" t="s">
        <v>317</v>
      </c>
      <c r="D1042" s="151">
        <v>0.12469907407407409</v>
      </c>
      <c r="E1042" s="151">
        <v>0.10736590277777779</v>
      </c>
      <c r="F1042" s="152">
        <v>82.03</v>
      </c>
      <c r="G1042" s="184"/>
      <c r="H1042" s="104" t="s">
        <v>82</v>
      </c>
      <c r="I1042" s="198" t="s">
        <v>16</v>
      </c>
      <c r="J1042" s="198">
        <v>57</v>
      </c>
    </row>
    <row r="1043" spans="1:10" s="93" customFormat="1" ht="12">
      <c r="A1043" s="169" t="s">
        <v>794</v>
      </c>
      <c r="B1043" s="169" t="s">
        <v>697</v>
      </c>
      <c r="C1043" s="183" t="s">
        <v>698</v>
      </c>
      <c r="D1043" s="151">
        <v>0.13527777777777777</v>
      </c>
      <c r="E1043" s="151">
        <v>0.11884152777777776</v>
      </c>
      <c r="F1043" s="152">
        <v>81.13</v>
      </c>
      <c r="G1043" s="184"/>
      <c r="H1043" s="104" t="s">
        <v>82</v>
      </c>
      <c r="I1043" s="198" t="s">
        <v>15</v>
      </c>
      <c r="J1043" s="198">
        <v>52</v>
      </c>
    </row>
    <row r="1044" spans="1:10" s="93" customFormat="1" ht="12">
      <c r="A1044" s="169" t="s">
        <v>794</v>
      </c>
      <c r="B1044" s="169" t="s">
        <v>697</v>
      </c>
      <c r="C1044" s="183" t="s">
        <v>796</v>
      </c>
      <c r="D1044" s="151">
        <v>0.11552083333333334</v>
      </c>
      <c r="E1044" s="151">
        <v>0.11552083333333334</v>
      </c>
      <c r="F1044" s="152">
        <v>76.239999999999995</v>
      </c>
      <c r="G1044" s="184"/>
      <c r="H1044" s="104" t="s">
        <v>82</v>
      </c>
      <c r="I1044" s="198" t="s">
        <v>16</v>
      </c>
      <c r="J1044" s="198">
        <v>29</v>
      </c>
    </row>
    <row r="1045" spans="1:10" s="93" customFormat="1" ht="12">
      <c r="A1045" s="169" t="s">
        <v>794</v>
      </c>
      <c r="B1045" s="169" t="s">
        <v>697</v>
      </c>
      <c r="C1045" s="183" t="s">
        <v>797</v>
      </c>
      <c r="D1045" s="151">
        <v>0.11722222222222223</v>
      </c>
      <c r="E1045" s="151">
        <v>0.11722222222222223</v>
      </c>
      <c r="F1045" s="152">
        <v>75.13</v>
      </c>
      <c r="G1045" s="184"/>
      <c r="H1045" s="104" t="s">
        <v>82</v>
      </c>
      <c r="I1045" s="198" t="s">
        <v>16</v>
      </c>
      <c r="J1045" s="198">
        <v>37</v>
      </c>
    </row>
    <row r="1046" spans="1:10" s="93" customFormat="1" ht="12">
      <c r="A1046" s="169" t="s">
        <v>794</v>
      </c>
      <c r="B1046" s="169" t="s">
        <v>697</v>
      </c>
      <c r="C1046" s="183" t="s">
        <v>728</v>
      </c>
      <c r="D1046" s="151">
        <v>0.11785879629629629</v>
      </c>
      <c r="E1046" s="151">
        <v>0.11785879629629629</v>
      </c>
      <c r="F1046" s="152">
        <v>74.73</v>
      </c>
      <c r="G1046" s="184"/>
      <c r="H1046" s="104" t="s">
        <v>82</v>
      </c>
      <c r="I1046" s="198" t="s">
        <v>16</v>
      </c>
      <c r="J1046" s="198">
        <v>34</v>
      </c>
    </row>
    <row r="1047" spans="1:10" s="93" customFormat="1" ht="12">
      <c r="A1047" s="169" t="s">
        <v>794</v>
      </c>
      <c r="B1047" s="169" t="s">
        <v>697</v>
      </c>
      <c r="C1047" s="183" t="s">
        <v>536</v>
      </c>
      <c r="D1047" s="151">
        <v>0.12383101851851852</v>
      </c>
      <c r="E1047" s="151">
        <v>0.11919973842592593</v>
      </c>
      <c r="F1047" s="152">
        <v>73.89</v>
      </c>
      <c r="G1047" s="184"/>
      <c r="H1047" s="104" t="s">
        <v>82</v>
      </c>
      <c r="I1047" s="198" t="s">
        <v>16</v>
      </c>
      <c r="J1047" s="198">
        <v>43</v>
      </c>
    </row>
    <row r="1048" spans="1:10" s="93" customFormat="1" ht="12">
      <c r="A1048" s="169" t="s">
        <v>794</v>
      </c>
      <c r="B1048" s="169" t="s">
        <v>697</v>
      </c>
      <c r="C1048" s="183" t="s">
        <v>699</v>
      </c>
      <c r="D1048" s="151">
        <v>0.12562499999999999</v>
      </c>
      <c r="E1048" s="151">
        <v>0.12004724999999999</v>
      </c>
      <c r="F1048" s="152">
        <v>73.37</v>
      </c>
      <c r="G1048" s="184"/>
      <c r="H1048" s="104" t="s">
        <v>82</v>
      </c>
      <c r="I1048" s="198" t="s">
        <v>16</v>
      </c>
      <c r="J1048" s="198">
        <v>44</v>
      </c>
    </row>
    <row r="1049" spans="1:10" s="93" customFormat="1" ht="12">
      <c r="A1049" s="169" t="s">
        <v>794</v>
      </c>
      <c r="B1049" s="169" t="s">
        <v>697</v>
      </c>
      <c r="C1049" s="183" t="s">
        <v>730</v>
      </c>
      <c r="D1049" s="151">
        <v>0.15991898148148148</v>
      </c>
      <c r="E1049" s="151">
        <v>0.12059490393518518</v>
      </c>
      <c r="F1049" s="152">
        <v>73.03</v>
      </c>
      <c r="G1049" s="184"/>
      <c r="H1049" s="104" t="s">
        <v>82</v>
      </c>
      <c r="I1049" s="198" t="s">
        <v>16</v>
      </c>
      <c r="J1049" s="198">
        <v>70</v>
      </c>
    </row>
    <row r="1050" spans="1:10" s="93" customFormat="1" ht="12">
      <c r="A1050" s="169" t="s">
        <v>794</v>
      </c>
      <c r="B1050" s="169" t="s">
        <v>697</v>
      </c>
      <c r="C1050" s="183" t="s">
        <v>798</v>
      </c>
      <c r="D1050" s="151">
        <v>0.13505787037037037</v>
      </c>
      <c r="E1050" s="151">
        <v>0.12132248495370371</v>
      </c>
      <c r="F1050" s="152">
        <v>72.59</v>
      </c>
      <c r="G1050" s="184"/>
      <c r="H1050" s="104" t="s">
        <v>82</v>
      </c>
      <c r="I1050" s="198" t="s">
        <v>16</v>
      </c>
      <c r="J1050" s="198">
        <v>52</v>
      </c>
    </row>
    <row r="1051" spans="1:10" s="93" customFormat="1" ht="12">
      <c r="A1051" s="169" t="s">
        <v>794</v>
      </c>
      <c r="B1051" s="169" t="s">
        <v>697</v>
      </c>
      <c r="C1051" s="183" t="s">
        <v>799</v>
      </c>
      <c r="D1051" s="151">
        <v>0.13575231481481481</v>
      </c>
      <c r="E1051" s="151">
        <v>0.12586954629629629</v>
      </c>
      <c r="F1051" s="152">
        <v>69.97</v>
      </c>
      <c r="G1051" s="184"/>
      <c r="H1051" s="104" t="s">
        <v>82</v>
      </c>
      <c r="I1051" s="198" t="s">
        <v>16</v>
      </c>
      <c r="J1051" s="198">
        <v>48</v>
      </c>
    </row>
    <row r="1052" spans="1:10" s="93" customFormat="1" ht="12">
      <c r="A1052" s="169" t="s">
        <v>794</v>
      </c>
      <c r="B1052" s="169" t="s">
        <v>697</v>
      </c>
      <c r="C1052" s="183" t="s">
        <v>800</v>
      </c>
      <c r="D1052" s="151">
        <v>0.14225694444444445</v>
      </c>
      <c r="E1052" s="151">
        <v>0.12675093749999999</v>
      </c>
      <c r="F1052" s="152">
        <v>69.48</v>
      </c>
      <c r="G1052" s="184"/>
      <c r="H1052" s="104" t="s">
        <v>82</v>
      </c>
      <c r="I1052" s="198" t="s">
        <v>16</v>
      </c>
      <c r="J1052" s="198">
        <v>53</v>
      </c>
    </row>
    <row r="1053" spans="1:10" s="93" customFormat="1" ht="12">
      <c r="A1053" s="169" t="s">
        <v>794</v>
      </c>
      <c r="B1053" s="169" t="s">
        <v>697</v>
      </c>
      <c r="C1053" s="183" t="s">
        <v>801</v>
      </c>
      <c r="D1053" s="151">
        <v>0.13133101851851853</v>
      </c>
      <c r="E1053" s="151">
        <v>0.13133101851851853</v>
      </c>
      <c r="F1053" s="152">
        <v>67.06</v>
      </c>
      <c r="G1053" s="184"/>
      <c r="H1053" s="104" t="s">
        <v>82</v>
      </c>
      <c r="I1053" s="198" t="s">
        <v>16</v>
      </c>
      <c r="J1053" s="198">
        <v>34</v>
      </c>
    </row>
    <row r="1054" spans="1:10" s="93" customFormat="1" ht="12">
      <c r="A1054" s="169" t="s">
        <v>794</v>
      </c>
      <c r="B1054" s="169" t="s">
        <v>697</v>
      </c>
      <c r="C1054" s="183" t="s">
        <v>733</v>
      </c>
      <c r="D1054" s="151">
        <v>0.13592592592592592</v>
      </c>
      <c r="E1054" s="151">
        <v>0.13368314814814816</v>
      </c>
      <c r="F1054" s="152">
        <v>65.88</v>
      </c>
      <c r="G1054" s="184"/>
      <c r="H1054" s="104" t="s">
        <v>82</v>
      </c>
      <c r="I1054" s="198" t="s">
        <v>16</v>
      </c>
      <c r="J1054" s="198">
        <v>40</v>
      </c>
    </row>
    <row r="1055" spans="1:10" s="93" customFormat="1" ht="12">
      <c r="A1055" s="169" t="s">
        <v>794</v>
      </c>
      <c r="B1055" s="169" t="s">
        <v>697</v>
      </c>
      <c r="C1055" s="183" t="s">
        <v>802</v>
      </c>
      <c r="D1055" s="151">
        <v>0.13994212962962962</v>
      </c>
      <c r="E1055" s="151">
        <v>0.13470829398148149</v>
      </c>
      <c r="F1055" s="152">
        <v>65.38</v>
      </c>
      <c r="G1055" s="184"/>
      <c r="H1055" s="104" t="s">
        <v>82</v>
      </c>
      <c r="I1055" s="198" t="s">
        <v>16</v>
      </c>
      <c r="J1055" s="198">
        <v>43</v>
      </c>
    </row>
    <row r="1056" spans="1:10" s="93" customFormat="1" ht="12">
      <c r="A1056" s="169" t="s">
        <v>794</v>
      </c>
      <c r="B1056" s="169" t="s">
        <v>697</v>
      </c>
      <c r="C1056" s="183" t="s">
        <v>319</v>
      </c>
      <c r="D1056" s="151">
        <v>0.13648148148148148</v>
      </c>
      <c r="E1056" s="151">
        <v>0.13517125925925924</v>
      </c>
      <c r="F1056" s="152">
        <v>65.16</v>
      </c>
      <c r="G1056" s="184"/>
      <c r="H1056" s="104" t="s">
        <v>82</v>
      </c>
      <c r="I1056" s="198" t="s">
        <v>16</v>
      </c>
      <c r="J1056" s="198">
        <v>39</v>
      </c>
    </row>
    <row r="1057" spans="1:10" s="93" customFormat="1" ht="12">
      <c r="A1057" s="169" t="s">
        <v>794</v>
      </c>
      <c r="B1057" s="169" t="s">
        <v>697</v>
      </c>
      <c r="C1057" s="183" t="s">
        <v>803</v>
      </c>
      <c r="D1057" s="151">
        <v>0.17015046296296296</v>
      </c>
      <c r="E1057" s="151">
        <v>0.13707321296296296</v>
      </c>
      <c r="F1057" s="152">
        <v>64.25</v>
      </c>
      <c r="G1057" s="184"/>
      <c r="H1057" s="104" t="s">
        <v>82</v>
      </c>
      <c r="I1057" s="198" t="s">
        <v>16</v>
      </c>
      <c r="J1057" s="198">
        <v>64</v>
      </c>
    </row>
    <row r="1058" spans="1:10" s="93" customFormat="1" ht="12">
      <c r="A1058" s="169" t="s">
        <v>794</v>
      </c>
      <c r="B1058" s="169" t="s">
        <v>697</v>
      </c>
      <c r="C1058" s="183" t="s">
        <v>804</v>
      </c>
      <c r="D1058" s="151">
        <v>0.15438657407407408</v>
      </c>
      <c r="E1058" s="151">
        <v>0.15438657407407408</v>
      </c>
      <c r="F1058" s="152">
        <v>62.45</v>
      </c>
      <c r="G1058" s="184"/>
      <c r="H1058" s="104" t="s">
        <v>82</v>
      </c>
      <c r="I1058" s="198" t="s">
        <v>15</v>
      </c>
      <c r="J1058" s="198">
        <v>35</v>
      </c>
    </row>
    <row r="1059" spans="1:10" s="93" customFormat="1" ht="12">
      <c r="A1059" s="169" t="s">
        <v>794</v>
      </c>
      <c r="B1059" s="169" t="s">
        <v>697</v>
      </c>
      <c r="C1059" s="183" t="s">
        <v>700</v>
      </c>
      <c r="D1059" s="151">
        <v>0.15561342592592595</v>
      </c>
      <c r="E1059" s="151">
        <v>0.15561342592592595</v>
      </c>
      <c r="F1059" s="152">
        <v>61.96</v>
      </c>
      <c r="G1059" s="184"/>
      <c r="H1059" s="104" t="s">
        <v>82</v>
      </c>
      <c r="I1059" s="198" t="s">
        <v>15</v>
      </c>
      <c r="J1059" s="198">
        <v>29</v>
      </c>
    </row>
    <row r="1060" spans="1:10" s="93" customFormat="1" ht="12">
      <c r="A1060" s="169" t="s">
        <v>794</v>
      </c>
      <c r="B1060" s="169" t="s">
        <v>697</v>
      </c>
      <c r="C1060" s="183" t="s">
        <v>736</v>
      </c>
      <c r="D1060" s="151">
        <v>0.15686342592592592</v>
      </c>
      <c r="E1060" s="151">
        <v>0.15686342592592592</v>
      </c>
      <c r="F1060" s="152">
        <v>61.46</v>
      </c>
      <c r="G1060" s="184"/>
      <c r="H1060" s="104" t="s">
        <v>82</v>
      </c>
      <c r="I1060" s="198" t="s">
        <v>15</v>
      </c>
      <c r="J1060" s="198">
        <v>31</v>
      </c>
    </row>
    <row r="1061" spans="1:10" s="93" customFormat="1" ht="12">
      <c r="A1061" s="169" t="s">
        <v>794</v>
      </c>
      <c r="B1061" s="169" t="s">
        <v>697</v>
      </c>
      <c r="C1061" s="183" t="s">
        <v>701</v>
      </c>
      <c r="D1061" s="151">
        <v>0.16084490740740739</v>
      </c>
      <c r="E1061" s="151">
        <v>0.14567723263888888</v>
      </c>
      <c r="F1061" s="152">
        <v>60.46</v>
      </c>
      <c r="G1061" s="184"/>
      <c r="H1061" s="104" t="s">
        <v>82</v>
      </c>
      <c r="I1061" s="198" t="s">
        <v>16</v>
      </c>
      <c r="J1061" s="198">
        <v>51</v>
      </c>
    </row>
    <row r="1062" spans="1:10" s="93" customFormat="1" ht="12">
      <c r="A1062" s="169" t="s">
        <v>794</v>
      </c>
      <c r="B1062" s="169" t="s">
        <v>697</v>
      </c>
      <c r="C1062" s="183" t="s">
        <v>782</v>
      </c>
      <c r="D1062" s="151">
        <v>0.17832175925925928</v>
      </c>
      <c r="E1062" s="151">
        <v>0.15959797453703706</v>
      </c>
      <c r="F1062" s="152">
        <v>60.41</v>
      </c>
      <c r="G1062" s="184"/>
      <c r="H1062" s="104" t="s">
        <v>82</v>
      </c>
      <c r="I1062" s="198" t="s">
        <v>15</v>
      </c>
      <c r="J1062" s="198">
        <v>50</v>
      </c>
    </row>
    <row r="1063" spans="1:10" s="93" customFormat="1" ht="12">
      <c r="A1063" s="169" t="s">
        <v>794</v>
      </c>
      <c r="B1063" s="169" t="s">
        <v>697</v>
      </c>
      <c r="C1063" s="183" t="s">
        <v>805</v>
      </c>
      <c r="D1063" s="151">
        <v>0.14826388888888889</v>
      </c>
      <c r="E1063" s="151">
        <v>0.14826388888888889</v>
      </c>
      <c r="F1063" s="152">
        <v>59.4</v>
      </c>
      <c r="G1063" s="184"/>
      <c r="H1063" s="104" t="s">
        <v>82</v>
      </c>
      <c r="I1063" s="198" t="s">
        <v>16</v>
      </c>
      <c r="J1063" s="198">
        <v>24</v>
      </c>
    </row>
    <row r="1064" spans="1:10" s="93" customFormat="1" ht="12">
      <c r="A1064" s="169" t="s">
        <v>794</v>
      </c>
      <c r="B1064" s="169" t="s">
        <v>13</v>
      </c>
      <c r="C1064" s="183" t="s">
        <v>806</v>
      </c>
      <c r="D1064" s="151">
        <v>0.12379629629629629</v>
      </c>
      <c r="E1064" s="151">
        <v>0.10469452777777778</v>
      </c>
      <c r="F1064" s="152">
        <v>84.12</v>
      </c>
      <c r="G1064" s="184">
        <v>321.63</v>
      </c>
      <c r="H1064" s="104" t="s">
        <v>82</v>
      </c>
      <c r="I1064" s="198" t="s">
        <v>16</v>
      </c>
      <c r="J1064" s="198">
        <v>59</v>
      </c>
    </row>
    <row r="1065" spans="1:10" s="93" customFormat="1" ht="12">
      <c r="A1065" s="169" t="s">
        <v>794</v>
      </c>
      <c r="B1065" s="169" t="s">
        <v>13</v>
      </c>
      <c r="C1065" s="183" t="s">
        <v>807</v>
      </c>
      <c r="D1065" s="151">
        <v>0.109375</v>
      </c>
      <c r="E1065" s="151">
        <v>0.1060390625</v>
      </c>
      <c r="F1065" s="152">
        <v>83.06</v>
      </c>
      <c r="G1065" s="185"/>
      <c r="H1065" s="104" t="s">
        <v>82</v>
      </c>
      <c r="I1065" s="198" t="s">
        <v>16</v>
      </c>
      <c r="J1065" s="198">
        <v>42</v>
      </c>
    </row>
    <row r="1066" spans="1:10" s="93" customFormat="1" ht="12">
      <c r="A1066" s="169" t="s">
        <v>794</v>
      </c>
      <c r="B1066" s="169" t="s">
        <v>13</v>
      </c>
      <c r="C1066" s="183" t="s">
        <v>756</v>
      </c>
      <c r="D1066" s="151">
        <v>0.11653935185185187</v>
      </c>
      <c r="E1066" s="151">
        <v>0.11380067708333336</v>
      </c>
      <c r="F1066" s="152">
        <v>77.39</v>
      </c>
      <c r="G1066" s="184"/>
      <c r="H1066" s="104" t="s">
        <v>82</v>
      </c>
      <c r="I1066" s="198" t="s">
        <v>16</v>
      </c>
      <c r="J1066" s="198">
        <v>41</v>
      </c>
    </row>
    <row r="1067" spans="1:10" s="93" customFormat="1" ht="12">
      <c r="A1067" s="169" t="s">
        <v>794</v>
      </c>
      <c r="B1067" s="169" t="s">
        <v>13</v>
      </c>
      <c r="C1067" s="183" t="s">
        <v>480</v>
      </c>
      <c r="D1067" s="151">
        <v>0.13733796296296297</v>
      </c>
      <c r="E1067" s="151">
        <v>0.12511488425925926</v>
      </c>
      <c r="F1067" s="152">
        <v>77.06</v>
      </c>
      <c r="G1067" s="184"/>
      <c r="H1067" s="104" t="s">
        <v>82</v>
      </c>
      <c r="I1067" s="198" t="s">
        <v>15</v>
      </c>
      <c r="J1067" s="198">
        <v>48</v>
      </c>
    </row>
    <row r="1068" spans="1:10" s="93" customFormat="1" ht="12">
      <c r="A1068" s="169" t="s">
        <v>794</v>
      </c>
      <c r="B1068" s="169" t="s">
        <v>13</v>
      </c>
      <c r="C1068" s="183" t="s">
        <v>757</v>
      </c>
      <c r="D1068" s="151">
        <v>0.11591435185185185</v>
      </c>
      <c r="E1068" s="151">
        <v>0.11480157407407407</v>
      </c>
      <c r="F1068" s="152">
        <v>76.72</v>
      </c>
      <c r="G1068" s="184"/>
      <c r="H1068" s="104" t="s">
        <v>82</v>
      </c>
      <c r="I1068" s="198" t="s">
        <v>16</v>
      </c>
      <c r="J1068" s="198">
        <v>39</v>
      </c>
    </row>
    <row r="1069" spans="1:10" s="93" customFormat="1" ht="12">
      <c r="A1069" s="169" t="s">
        <v>794</v>
      </c>
      <c r="B1069" s="169" t="s">
        <v>13</v>
      </c>
      <c r="C1069" s="183" t="s">
        <v>610</v>
      </c>
      <c r="D1069" s="151">
        <v>0.12939814814814815</v>
      </c>
      <c r="E1069" s="151">
        <v>0.11814050925925927</v>
      </c>
      <c r="F1069" s="152">
        <v>74.55</v>
      </c>
      <c r="G1069" s="184"/>
      <c r="H1069" s="104" t="s">
        <v>82</v>
      </c>
      <c r="I1069" s="198" t="s">
        <v>16</v>
      </c>
      <c r="J1069" s="198">
        <v>50</v>
      </c>
    </row>
    <row r="1070" spans="1:10" s="93" customFormat="1" ht="12">
      <c r="A1070" s="169" t="s">
        <v>794</v>
      </c>
      <c r="B1070" s="169" t="s">
        <v>13</v>
      </c>
      <c r="C1070" s="183" t="s">
        <v>687</v>
      </c>
      <c r="D1070" s="151">
        <v>0.13055555555555556</v>
      </c>
      <c r="E1070" s="151">
        <v>0.11824416666666666</v>
      </c>
      <c r="F1070" s="152">
        <v>74.48</v>
      </c>
      <c r="G1070" s="184"/>
      <c r="H1070" s="104" t="s">
        <v>82</v>
      </c>
      <c r="I1070" s="198" t="s">
        <v>16</v>
      </c>
      <c r="J1070" s="198">
        <v>51</v>
      </c>
    </row>
    <row r="1071" spans="1:10" s="93" customFormat="1" ht="12">
      <c r="A1071" s="169" t="s">
        <v>794</v>
      </c>
      <c r="B1071" s="169" t="s">
        <v>13</v>
      </c>
      <c r="C1071" s="183" t="s">
        <v>688</v>
      </c>
      <c r="D1071" s="151">
        <v>0.1241087962962963</v>
      </c>
      <c r="E1071" s="151">
        <v>0.11859836574074074</v>
      </c>
      <c r="F1071" s="152">
        <v>74.260000000000005</v>
      </c>
      <c r="G1071" s="184"/>
      <c r="H1071" s="104" t="s">
        <v>82</v>
      </c>
      <c r="I1071" s="198" t="s">
        <v>16</v>
      </c>
      <c r="J1071" s="198">
        <v>44</v>
      </c>
    </row>
    <row r="1072" spans="1:10" s="93" customFormat="1" ht="12">
      <c r="A1072" s="169" t="s">
        <v>794</v>
      </c>
      <c r="B1072" s="169" t="s">
        <v>13</v>
      </c>
      <c r="C1072" s="183" t="s">
        <v>759</v>
      </c>
      <c r="D1072" s="151">
        <v>0.13723379629629631</v>
      </c>
      <c r="E1072" s="151">
        <v>0.13265018750000002</v>
      </c>
      <c r="F1072" s="152">
        <v>72.69</v>
      </c>
      <c r="G1072" s="184"/>
      <c r="H1072" s="104" t="s">
        <v>82</v>
      </c>
      <c r="I1072" s="198" t="s">
        <v>15</v>
      </c>
      <c r="J1072" s="198">
        <v>41</v>
      </c>
    </row>
    <row r="1073" spans="1:10" s="93" customFormat="1" ht="12">
      <c r="A1073" s="169" t="s">
        <v>794</v>
      </c>
      <c r="B1073" s="169" t="s">
        <v>13</v>
      </c>
      <c r="C1073" s="183" t="s">
        <v>808</v>
      </c>
      <c r="D1073" s="151">
        <v>0.13782407407407407</v>
      </c>
      <c r="E1073" s="151">
        <v>0.12280125</v>
      </c>
      <c r="F1073" s="152">
        <v>71.72</v>
      </c>
      <c r="G1073" s="184"/>
      <c r="H1073" s="104" t="s">
        <v>82</v>
      </c>
      <c r="I1073" s="198" t="s">
        <v>16</v>
      </c>
      <c r="J1073" s="198">
        <v>53</v>
      </c>
    </row>
    <row r="1074" spans="1:10" s="93" customFormat="1" ht="12">
      <c r="A1074" s="169" t="s">
        <v>794</v>
      </c>
      <c r="B1074" s="169" t="s">
        <v>13</v>
      </c>
      <c r="C1074" s="183" t="s">
        <v>760</v>
      </c>
      <c r="D1074" s="151">
        <v>0.12461805555555555</v>
      </c>
      <c r="E1074" s="151">
        <v>0.12461805555555555</v>
      </c>
      <c r="F1074" s="152">
        <v>70.67</v>
      </c>
      <c r="G1074" s="184"/>
      <c r="H1074" s="104" t="s">
        <v>82</v>
      </c>
      <c r="I1074" s="198" t="s">
        <v>16</v>
      </c>
      <c r="J1074" s="198">
        <v>29</v>
      </c>
    </row>
    <row r="1075" spans="1:10" s="93" customFormat="1" ht="12">
      <c r="A1075" s="169" t="s">
        <v>794</v>
      </c>
      <c r="B1075" s="169" t="s">
        <v>13</v>
      </c>
      <c r="C1075" s="183" t="s">
        <v>809</v>
      </c>
      <c r="D1075" s="151">
        <v>0.12491898148148149</v>
      </c>
      <c r="E1075" s="151">
        <v>0.12491898148148149</v>
      </c>
      <c r="F1075" s="152">
        <v>70.5</v>
      </c>
      <c r="G1075" s="184"/>
      <c r="H1075" s="104" t="s">
        <v>82</v>
      </c>
      <c r="I1075" s="198" t="s">
        <v>16</v>
      </c>
      <c r="J1075" s="198">
        <v>35</v>
      </c>
    </row>
    <row r="1076" spans="1:10" s="93" customFormat="1" ht="12">
      <c r="A1076" s="169" t="s">
        <v>794</v>
      </c>
      <c r="B1076" s="169" t="s">
        <v>13</v>
      </c>
      <c r="C1076" s="183" t="s">
        <v>810</v>
      </c>
      <c r="D1076" s="151">
        <v>0.15130787037037038</v>
      </c>
      <c r="E1076" s="151">
        <v>0.14027752662037038</v>
      </c>
      <c r="F1076" s="152">
        <v>68.73</v>
      </c>
      <c r="G1076" s="184"/>
      <c r="H1076" s="104" t="s">
        <v>82</v>
      </c>
      <c r="I1076" s="198" t="s">
        <v>15</v>
      </c>
      <c r="J1076" s="198">
        <v>46</v>
      </c>
    </row>
    <row r="1077" spans="1:10" s="93" customFormat="1" ht="12">
      <c r="A1077" s="169" t="s">
        <v>794</v>
      </c>
      <c r="B1077" s="169" t="s">
        <v>13</v>
      </c>
      <c r="C1077" s="183" t="s">
        <v>811</v>
      </c>
      <c r="D1077" s="151">
        <v>0.1554513888888889</v>
      </c>
      <c r="E1077" s="151">
        <v>0.14161621527777779</v>
      </c>
      <c r="F1077" s="152">
        <v>68.08</v>
      </c>
      <c r="G1077" s="184"/>
      <c r="H1077" s="104" t="s">
        <v>82</v>
      </c>
      <c r="I1077" s="198" t="s">
        <v>15</v>
      </c>
      <c r="J1077" s="198">
        <v>48</v>
      </c>
    </row>
    <row r="1078" spans="1:10" s="93" customFormat="1" ht="12">
      <c r="A1078" s="169" t="s">
        <v>794</v>
      </c>
      <c r="B1078" s="169" t="s">
        <v>13</v>
      </c>
      <c r="C1078" s="183" t="s">
        <v>812</v>
      </c>
      <c r="D1078" s="151">
        <v>0.13065972222222222</v>
      </c>
      <c r="E1078" s="151">
        <v>0.13065972222222222</v>
      </c>
      <c r="F1078" s="152">
        <v>67.41</v>
      </c>
      <c r="G1078" s="184"/>
      <c r="H1078" s="104" t="s">
        <v>82</v>
      </c>
      <c r="I1078" s="198" t="s">
        <v>16</v>
      </c>
      <c r="J1078" s="198">
        <v>36</v>
      </c>
    </row>
    <row r="1079" spans="1:10" s="93" customFormat="1" ht="12">
      <c r="A1079" s="169" t="s">
        <v>794</v>
      </c>
      <c r="B1079" s="169" t="s">
        <v>13</v>
      </c>
      <c r="C1079" s="183" t="s">
        <v>504</v>
      </c>
      <c r="D1079" s="151">
        <v>0.1532523148148148</v>
      </c>
      <c r="E1079" s="151">
        <v>0.15053974884259258</v>
      </c>
      <c r="F1079" s="152">
        <v>64.05</v>
      </c>
      <c r="G1079" s="184"/>
      <c r="H1079" s="104" t="s">
        <v>82</v>
      </c>
      <c r="I1079" s="198" t="s">
        <v>15</v>
      </c>
      <c r="J1079" s="198">
        <v>39</v>
      </c>
    </row>
    <row r="1080" spans="1:10" s="93" customFormat="1" ht="12">
      <c r="A1080" s="169" t="s">
        <v>794</v>
      </c>
      <c r="B1080" s="169" t="s">
        <v>13</v>
      </c>
      <c r="C1080" s="183" t="s">
        <v>762</v>
      </c>
      <c r="D1080" s="151">
        <v>0.14724537037037036</v>
      </c>
      <c r="E1080" s="151">
        <v>0.1417383935185185</v>
      </c>
      <c r="F1080" s="152">
        <v>62.14</v>
      </c>
      <c r="G1080" s="184"/>
      <c r="H1080" s="104" t="s">
        <v>82</v>
      </c>
      <c r="I1080" s="198" t="s">
        <v>16</v>
      </c>
      <c r="J1080" s="198">
        <v>43</v>
      </c>
    </row>
    <row r="1081" spans="1:10" s="93" customFormat="1" ht="12">
      <c r="A1081" s="169" t="s">
        <v>794</v>
      </c>
      <c r="B1081" s="169" t="s">
        <v>13</v>
      </c>
      <c r="C1081" s="183" t="s">
        <v>765</v>
      </c>
      <c r="D1081" s="151">
        <v>0.15675925925925926</v>
      </c>
      <c r="E1081" s="151">
        <v>0.14647585185185186</v>
      </c>
      <c r="F1081" s="152">
        <v>60.13</v>
      </c>
      <c r="G1081" s="184"/>
      <c r="H1081" s="104" t="s">
        <v>82</v>
      </c>
      <c r="I1081" s="198" t="s">
        <v>16</v>
      </c>
      <c r="J1081" s="198">
        <v>47</v>
      </c>
    </row>
    <row r="1082" spans="1:10" s="93" customFormat="1" ht="12">
      <c r="A1082" s="169" t="s">
        <v>794</v>
      </c>
      <c r="B1082" s="169" t="s">
        <v>813</v>
      </c>
      <c r="C1082" s="183" t="s">
        <v>814</v>
      </c>
      <c r="D1082" s="151">
        <v>0.12328703703703703</v>
      </c>
      <c r="E1082" s="151">
        <v>0.11916924999999999</v>
      </c>
      <c r="F1082" s="152">
        <v>80.91</v>
      </c>
      <c r="G1082" s="184">
        <v>315.13</v>
      </c>
      <c r="H1082" s="104" t="s">
        <v>82</v>
      </c>
      <c r="I1082" s="198" t="s">
        <v>15</v>
      </c>
      <c r="J1082" s="198">
        <v>41</v>
      </c>
    </row>
    <row r="1083" spans="1:10" s="93" customFormat="1" ht="12">
      <c r="A1083" s="169" t="s">
        <v>794</v>
      </c>
      <c r="B1083" s="169" t="s">
        <v>813</v>
      </c>
      <c r="C1083" s="183" t="s">
        <v>456</v>
      </c>
      <c r="D1083" s="151">
        <v>0.11479166666666667</v>
      </c>
      <c r="E1083" s="151">
        <v>0.11049845833333334</v>
      </c>
      <c r="F1083" s="152">
        <v>79.709999999999994</v>
      </c>
      <c r="G1083" s="184"/>
      <c r="H1083" s="104" t="s">
        <v>82</v>
      </c>
      <c r="I1083" s="198" t="s">
        <v>16</v>
      </c>
      <c r="J1083" s="198">
        <v>43</v>
      </c>
    </row>
    <row r="1084" spans="1:10" s="93" customFormat="1" ht="12">
      <c r="A1084" s="169" t="s">
        <v>794</v>
      </c>
      <c r="B1084" s="169" t="s">
        <v>813</v>
      </c>
      <c r="C1084" s="183" t="s">
        <v>185</v>
      </c>
      <c r="D1084" s="151">
        <v>0.12744212962962961</v>
      </c>
      <c r="E1084" s="151">
        <v>0.12419235532407406</v>
      </c>
      <c r="F1084" s="152">
        <v>77.64</v>
      </c>
      <c r="G1084" s="184"/>
      <c r="H1084" s="104" t="s">
        <v>82</v>
      </c>
      <c r="I1084" s="198" t="s">
        <v>15</v>
      </c>
      <c r="J1084" s="198">
        <v>40</v>
      </c>
    </row>
    <row r="1085" spans="1:10" s="93" customFormat="1" ht="12">
      <c r="A1085" s="169" t="s">
        <v>794</v>
      </c>
      <c r="B1085" s="169" t="s">
        <v>813</v>
      </c>
      <c r="C1085" s="183" t="s">
        <v>815</v>
      </c>
      <c r="D1085" s="151">
        <v>0.11488425925925926</v>
      </c>
      <c r="E1085" s="151">
        <v>0.11457407175925925</v>
      </c>
      <c r="F1085" s="152">
        <v>76.87</v>
      </c>
      <c r="G1085" s="184"/>
      <c r="H1085" s="104" t="s">
        <v>82</v>
      </c>
      <c r="I1085" s="198" t="s">
        <v>16</v>
      </c>
      <c r="J1085" s="198">
        <v>38</v>
      </c>
    </row>
    <row r="1086" spans="1:10" s="93" customFormat="1" ht="12">
      <c r="A1086" s="169" t="s">
        <v>794</v>
      </c>
      <c r="B1086" s="169" t="s">
        <v>813</v>
      </c>
      <c r="C1086" s="183" t="s">
        <v>816</v>
      </c>
      <c r="D1086" s="151">
        <v>0.12363425925925926</v>
      </c>
      <c r="E1086" s="151">
        <v>0.12363425925925926</v>
      </c>
      <c r="F1086" s="152">
        <v>71.239999999999995</v>
      </c>
      <c r="G1086" s="184"/>
      <c r="H1086" s="104" t="s">
        <v>82</v>
      </c>
      <c r="I1086" s="198" t="s">
        <v>16</v>
      </c>
      <c r="J1086" s="198">
        <v>27</v>
      </c>
    </row>
    <row r="1087" spans="1:10" s="93" customFormat="1" ht="12">
      <c r="A1087" s="169" t="s">
        <v>794</v>
      </c>
      <c r="B1087" s="169" t="s">
        <v>813</v>
      </c>
      <c r="C1087" s="183" t="s">
        <v>817</v>
      </c>
      <c r="D1087" s="151">
        <v>0.13619212962962965</v>
      </c>
      <c r="E1087" s="151">
        <v>0.13619212962962965</v>
      </c>
      <c r="F1087" s="152">
        <v>70.790000000000006</v>
      </c>
      <c r="G1087" s="184"/>
      <c r="H1087" s="104" t="s">
        <v>82</v>
      </c>
      <c r="I1087" s="198" t="s">
        <v>15</v>
      </c>
      <c r="J1087" s="198">
        <v>34</v>
      </c>
    </row>
    <row r="1088" spans="1:10" s="93" customFormat="1" ht="12">
      <c r="A1088" s="169" t="s">
        <v>794</v>
      </c>
      <c r="B1088" s="169" t="s">
        <v>813</v>
      </c>
      <c r="C1088" s="183" t="s">
        <v>818</v>
      </c>
      <c r="D1088" s="151">
        <v>0.13202546296296297</v>
      </c>
      <c r="E1088" s="151">
        <v>0.12708771064814817</v>
      </c>
      <c r="F1088" s="152">
        <v>69.3</v>
      </c>
      <c r="G1088" s="184"/>
      <c r="H1088" s="104" t="s">
        <v>82</v>
      </c>
      <c r="I1088" s="198" t="s">
        <v>16</v>
      </c>
      <c r="J1088" s="198">
        <v>43</v>
      </c>
    </row>
    <row r="1089" spans="1:10" s="93" customFormat="1" ht="12">
      <c r="A1089" s="169" t="s">
        <v>794</v>
      </c>
      <c r="B1089" s="169" t="s">
        <v>813</v>
      </c>
      <c r="C1089" s="183" t="s">
        <v>819</v>
      </c>
      <c r="D1089" s="151">
        <v>0.14495370370370372</v>
      </c>
      <c r="E1089" s="151">
        <v>0.12915375000000001</v>
      </c>
      <c r="F1089" s="152">
        <v>68.19</v>
      </c>
      <c r="G1089" s="184"/>
      <c r="H1089" s="104" t="s">
        <v>82</v>
      </c>
      <c r="I1089" s="198" t="s">
        <v>16</v>
      </c>
      <c r="J1089" s="198">
        <v>53</v>
      </c>
    </row>
    <row r="1090" spans="1:10" s="93" customFormat="1" ht="12">
      <c r="A1090" s="169" t="s">
        <v>794</v>
      </c>
      <c r="B1090" s="169" t="s">
        <v>813</v>
      </c>
      <c r="C1090" s="183" t="s">
        <v>774</v>
      </c>
      <c r="D1090" s="151">
        <v>0.14547453703703703</v>
      </c>
      <c r="E1090" s="151">
        <v>0.13696427662037036</v>
      </c>
      <c r="F1090" s="152">
        <v>64.3</v>
      </c>
      <c r="G1090" s="184"/>
      <c r="H1090" s="104" t="s">
        <v>82</v>
      </c>
      <c r="I1090" s="198" t="s">
        <v>16</v>
      </c>
      <c r="J1090" s="198">
        <v>46</v>
      </c>
    </row>
    <row r="1091" spans="1:10" s="93" customFormat="1" ht="12">
      <c r="A1091" s="169" t="s">
        <v>794</v>
      </c>
      <c r="B1091" s="169" t="s">
        <v>813</v>
      </c>
      <c r="C1091" s="183" t="s">
        <v>775</v>
      </c>
      <c r="D1091" s="151">
        <v>0.1484375</v>
      </c>
      <c r="E1091" s="151">
        <v>0.13975390625</v>
      </c>
      <c r="F1091" s="152">
        <v>63.02</v>
      </c>
      <c r="G1091" s="184"/>
      <c r="H1091" s="104" t="s">
        <v>82</v>
      </c>
      <c r="I1091" s="198" t="s">
        <v>16</v>
      </c>
      <c r="J1091" s="198">
        <v>46</v>
      </c>
    </row>
    <row r="1092" spans="1:10" s="93" customFormat="1" ht="12">
      <c r="A1092" s="169" t="s">
        <v>794</v>
      </c>
      <c r="B1092" s="169" t="s">
        <v>813</v>
      </c>
      <c r="C1092" s="183" t="s">
        <v>820</v>
      </c>
      <c r="D1092" s="151">
        <v>0.1477199074074074</v>
      </c>
      <c r="E1092" s="151">
        <v>0.14116114351851852</v>
      </c>
      <c r="F1092" s="152">
        <v>62.39</v>
      </c>
      <c r="G1092" s="184"/>
      <c r="H1092" s="104" t="s">
        <v>82</v>
      </c>
      <c r="I1092" s="198" t="s">
        <v>16</v>
      </c>
      <c r="J1092" s="198">
        <v>44</v>
      </c>
    </row>
    <row r="1093" spans="1:10" s="93" customFormat="1" ht="12">
      <c r="A1093" s="169" t="s">
        <v>794</v>
      </c>
      <c r="B1093" s="169" t="s">
        <v>813</v>
      </c>
      <c r="C1093" s="183" t="s">
        <v>778</v>
      </c>
      <c r="D1093" s="151">
        <v>0.16695601851851852</v>
      </c>
      <c r="E1093" s="151">
        <v>0.1487578125</v>
      </c>
      <c r="F1093" s="152">
        <v>59.2</v>
      </c>
      <c r="G1093" s="184"/>
      <c r="H1093" s="104" t="s">
        <v>82</v>
      </c>
      <c r="I1093" s="198" t="s">
        <v>16</v>
      </c>
      <c r="J1093" s="198">
        <v>53</v>
      </c>
    </row>
    <row r="1094" spans="1:10" s="93" customFormat="1" ht="12">
      <c r="A1094" s="169" t="s">
        <v>794</v>
      </c>
      <c r="B1094" s="169" t="s">
        <v>813</v>
      </c>
      <c r="C1094" s="183" t="s">
        <v>776</v>
      </c>
      <c r="D1094" s="151">
        <v>0.16820601851851849</v>
      </c>
      <c r="E1094" s="151">
        <v>0.15717170370370367</v>
      </c>
      <c r="F1094" s="152">
        <v>56.03</v>
      </c>
      <c r="G1094" s="184"/>
      <c r="H1094" s="104" t="s">
        <v>82</v>
      </c>
      <c r="I1094" s="198" t="s">
        <v>16</v>
      </c>
      <c r="J1094" s="198">
        <v>47</v>
      </c>
    </row>
    <row r="1095" spans="1:10" s="93" customFormat="1" ht="12">
      <c r="A1095" s="169" t="s">
        <v>794</v>
      </c>
      <c r="B1095" s="169" t="s">
        <v>813</v>
      </c>
      <c r="C1095" s="183" t="s">
        <v>821</v>
      </c>
      <c r="D1095" s="151">
        <v>0.18511574074074075</v>
      </c>
      <c r="E1095" s="151">
        <v>0.17297214814814815</v>
      </c>
      <c r="F1095" s="152">
        <v>50.92</v>
      </c>
      <c r="G1095" s="184"/>
      <c r="H1095" s="104" t="s">
        <v>82</v>
      </c>
      <c r="I1095" s="198" t="s">
        <v>16</v>
      </c>
      <c r="J1095" s="198">
        <v>47</v>
      </c>
    </row>
    <row r="1096" spans="1:10" s="93" customFormat="1" ht="12">
      <c r="A1096" s="169" t="s">
        <v>794</v>
      </c>
      <c r="B1096" s="169" t="s">
        <v>813</v>
      </c>
      <c r="C1096" s="183" t="s">
        <v>822</v>
      </c>
      <c r="D1096" s="151">
        <v>0.17962962962962961</v>
      </c>
      <c r="E1096" s="151">
        <v>0.17962962962962961</v>
      </c>
      <c r="F1096" s="152">
        <v>49.03</v>
      </c>
      <c r="G1096" s="184"/>
      <c r="H1096" s="104" t="s">
        <v>82</v>
      </c>
      <c r="I1096" s="198" t="s">
        <v>16</v>
      </c>
      <c r="J1096" s="198">
        <v>34</v>
      </c>
    </row>
    <row r="1097" spans="1:10" s="93" customFormat="1" ht="12">
      <c r="A1097" s="169" t="s">
        <v>794</v>
      </c>
      <c r="B1097" s="169" t="s">
        <v>813</v>
      </c>
      <c r="C1097" s="183" t="s">
        <v>823</v>
      </c>
      <c r="D1097" s="151">
        <v>0.19973379629629628</v>
      </c>
      <c r="E1097" s="151">
        <v>0.19973379629629628</v>
      </c>
      <c r="F1097" s="152">
        <v>48.27</v>
      </c>
      <c r="G1097" s="184"/>
      <c r="H1097" s="104" t="s">
        <v>82</v>
      </c>
      <c r="I1097" s="198" t="s">
        <v>15</v>
      </c>
      <c r="J1097" s="198">
        <v>32</v>
      </c>
    </row>
    <row r="1098" spans="1:10" s="93" customFormat="1" ht="12">
      <c r="A1098" s="169" t="s">
        <v>794</v>
      </c>
      <c r="B1098" s="169" t="s">
        <v>813</v>
      </c>
      <c r="C1098" s="183" t="s">
        <v>824</v>
      </c>
      <c r="D1098" s="151">
        <v>0.18743055555555554</v>
      </c>
      <c r="E1098" s="151">
        <v>0.1856312222222222</v>
      </c>
      <c r="F1098" s="152">
        <v>47.44</v>
      </c>
      <c r="G1098" s="184"/>
      <c r="H1098" s="104" t="s">
        <v>82</v>
      </c>
      <c r="I1098" s="198" t="s">
        <v>16</v>
      </c>
      <c r="J1098" s="198">
        <v>39</v>
      </c>
    </row>
    <row r="1099" spans="1:10" s="93" customFormat="1" ht="12">
      <c r="A1099" s="169" t="s">
        <v>794</v>
      </c>
      <c r="B1099" s="176" t="s">
        <v>17</v>
      </c>
      <c r="C1099" s="183" t="s">
        <v>825</v>
      </c>
      <c r="D1099" s="151">
        <v>0.11878472222222221</v>
      </c>
      <c r="E1099" s="151">
        <v>0.10758332291666665</v>
      </c>
      <c r="F1099" s="152">
        <v>81.87</v>
      </c>
      <c r="G1099" s="184">
        <v>302.27</v>
      </c>
      <c r="H1099" s="104" t="s">
        <v>82</v>
      </c>
      <c r="I1099" s="198" t="s">
        <v>16</v>
      </c>
      <c r="J1099" s="198">
        <v>51</v>
      </c>
    </row>
    <row r="1100" spans="1:10" s="93" customFormat="1" ht="12">
      <c r="A1100" s="169" t="s">
        <v>794</v>
      </c>
      <c r="B1100" s="176" t="s">
        <v>17</v>
      </c>
      <c r="C1100" s="183" t="s">
        <v>282</v>
      </c>
      <c r="D1100" s="151">
        <v>0.1338310185185185</v>
      </c>
      <c r="E1100" s="151">
        <v>0.11924343749999999</v>
      </c>
      <c r="F1100" s="152">
        <v>73.86</v>
      </c>
      <c r="G1100" s="184"/>
      <c r="H1100" s="104" t="s">
        <v>82</v>
      </c>
      <c r="I1100" s="198" t="s">
        <v>16</v>
      </c>
      <c r="J1100" s="198">
        <v>53</v>
      </c>
    </row>
    <row r="1101" spans="1:10" s="93" customFormat="1" ht="12">
      <c r="A1101" s="169" t="s">
        <v>794</v>
      </c>
      <c r="B1101" s="176" t="s">
        <v>17</v>
      </c>
      <c r="C1101" s="183" t="s">
        <v>826</v>
      </c>
      <c r="D1101" s="151">
        <v>0.12020833333333332</v>
      </c>
      <c r="E1101" s="151">
        <v>0.12020833333333332</v>
      </c>
      <c r="F1101" s="152">
        <v>73.27</v>
      </c>
      <c r="G1101" s="184"/>
      <c r="H1101" s="104" t="s">
        <v>82</v>
      </c>
      <c r="I1101" s="198" t="s">
        <v>16</v>
      </c>
      <c r="J1101" s="198">
        <v>29</v>
      </c>
    </row>
    <row r="1102" spans="1:10" s="93" customFormat="1" ht="12">
      <c r="A1102" s="169" t="s">
        <v>794</v>
      </c>
      <c r="B1102" s="176" t="s">
        <v>17</v>
      </c>
      <c r="C1102" s="183" t="s">
        <v>560</v>
      </c>
      <c r="D1102" s="151">
        <v>0.1434375</v>
      </c>
      <c r="E1102" s="151">
        <v>0.12020062499999999</v>
      </c>
      <c r="F1102" s="152">
        <v>73.27</v>
      </c>
      <c r="G1102" s="184"/>
      <c r="H1102" s="104" t="s">
        <v>82</v>
      </c>
      <c r="I1102" s="198" t="s">
        <v>16</v>
      </c>
      <c r="J1102" s="198">
        <v>60</v>
      </c>
    </row>
    <row r="1103" spans="1:10" s="93" customFormat="1" ht="12">
      <c r="A1103" s="169" t="s">
        <v>794</v>
      </c>
      <c r="B1103" s="176" t="s">
        <v>17</v>
      </c>
      <c r="C1103" s="183" t="s">
        <v>827</v>
      </c>
      <c r="D1103" s="151">
        <v>0.14358796296296297</v>
      </c>
      <c r="E1103" s="151">
        <v>0.12362923611111112</v>
      </c>
      <c r="F1103" s="152">
        <v>71.239999999999995</v>
      </c>
      <c r="G1103" s="184"/>
      <c r="H1103" s="104" t="s">
        <v>82</v>
      </c>
      <c r="I1103" s="198" t="s">
        <v>16</v>
      </c>
      <c r="J1103" s="198">
        <v>57</v>
      </c>
    </row>
    <row r="1104" spans="1:10" s="93" customFormat="1" ht="12">
      <c r="A1104" s="169" t="s">
        <v>794</v>
      </c>
      <c r="B1104" s="176" t="s">
        <v>17</v>
      </c>
      <c r="C1104" s="183" t="s">
        <v>828</v>
      </c>
      <c r="D1104" s="151">
        <v>0.13052083333333334</v>
      </c>
      <c r="E1104" s="151">
        <v>0.12745359375000001</v>
      </c>
      <c r="F1104" s="152">
        <v>69.099999999999994</v>
      </c>
      <c r="G1104" s="184"/>
      <c r="H1104" s="104" t="s">
        <v>82</v>
      </c>
      <c r="I1104" s="198" t="s">
        <v>16</v>
      </c>
      <c r="J1104" s="198">
        <v>41</v>
      </c>
    </row>
    <row r="1105" spans="1:10" s="93" customFormat="1" ht="12">
      <c r="A1105" s="169" t="s">
        <v>794</v>
      </c>
      <c r="B1105" s="176" t="s">
        <v>17</v>
      </c>
      <c r="C1105" s="183" t="s">
        <v>387</v>
      </c>
      <c r="D1105" s="151">
        <v>0.13702546296296295</v>
      </c>
      <c r="E1105" s="151">
        <v>0.13094153240740738</v>
      </c>
      <c r="F1105" s="152">
        <v>67.260000000000005</v>
      </c>
      <c r="G1105" s="184"/>
      <c r="H1105" s="104" t="s">
        <v>82</v>
      </c>
      <c r="I1105" s="198" t="s">
        <v>16</v>
      </c>
      <c r="J1105" s="198">
        <v>44</v>
      </c>
    </row>
    <row r="1106" spans="1:10" s="93" customFormat="1" ht="12">
      <c r="A1106" s="169" t="s">
        <v>794</v>
      </c>
      <c r="B1106" s="176" t="s">
        <v>17</v>
      </c>
      <c r="C1106" s="183" t="s">
        <v>741</v>
      </c>
      <c r="D1106" s="151">
        <v>0.14024305555555555</v>
      </c>
      <c r="E1106" s="151">
        <v>0.13104311111111111</v>
      </c>
      <c r="F1106" s="152">
        <v>67.209999999999994</v>
      </c>
      <c r="G1106" s="184"/>
      <c r="H1106" s="104" t="s">
        <v>82</v>
      </c>
      <c r="I1106" s="198" t="s">
        <v>16</v>
      </c>
      <c r="J1106" s="198">
        <v>47</v>
      </c>
    </row>
    <row r="1107" spans="1:10" s="93" customFormat="1" ht="12">
      <c r="A1107" s="169" t="s">
        <v>794</v>
      </c>
      <c r="B1107" s="176" t="s">
        <v>17</v>
      </c>
      <c r="C1107" s="183" t="s">
        <v>749</v>
      </c>
      <c r="D1107" s="151">
        <v>0.1335763888888889</v>
      </c>
      <c r="E1107" s="151">
        <v>0.13321573263888889</v>
      </c>
      <c r="F1107" s="152">
        <v>66.11</v>
      </c>
      <c r="G1107" s="184"/>
      <c r="H1107" s="104" t="s">
        <v>82</v>
      </c>
      <c r="I1107" s="198" t="s">
        <v>16</v>
      </c>
      <c r="J1107" s="198">
        <v>38</v>
      </c>
    </row>
    <row r="1108" spans="1:10" s="93" customFormat="1" ht="12">
      <c r="A1108" s="169" t="s">
        <v>794</v>
      </c>
      <c r="B1108" s="176" t="s">
        <v>17</v>
      </c>
      <c r="C1108" s="183" t="s">
        <v>829</v>
      </c>
      <c r="D1108" s="151">
        <v>0.13789351851851853</v>
      </c>
      <c r="E1108" s="151">
        <v>0.13368776620370371</v>
      </c>
      <c r="F1108" s="152">
        <v>65.88</v>
      </c>
      <c r="G1108" s="184"/>
      <c r="H1108" s="104" t="s">
        <v>82</v>
      </c>
      <c r="I1108" s="198" t="s">
        <v>16</v>
      </c>
      <c r="J1108" s="198">
        <v>42</v>
      </c>
    </row>
    <row r="1109" spans="1:10" s="93" customFormat="1" ht="12">
      <c r="A1109" s="169" t="s">
        <v>794</v>
      </c>
      <c r="B1109" s="176" t="s">
        <v>17</v>
      </c>
      <c r="C1109" s="183" t="s">
        <v>521</v>
      </c>
      <c r="D1109" s="151">
        <v>0.13400462962962964</v>
      </c>
      <c r="E1109" s="151">
        <v>0.13400462962962964</v>
      </c>
      <c r="F1109" s="152">
        <v>65.72</v>
      </c>
      <c r="G1109" s="184"/>
      <c r="H1109" s="104" t="s">
        <v>82</v>
      </c>
      <c r="I1109" s="198" t="s">
        <v>16</v>
      </c>
      <c r="J1109" s="198">
        <v>35</v>
      </c>
    </row>
    <row r="1110" spans="1:10" s="93" customFormat="1" ht="12">
      <c r="A1110" s="169" t="s">
        <v>794</v>
      </c>
      <c r="B1110" s="176" t="s">
        <v>17</v>
      </c>
      <c r="C1110" s="183" t="s">
        <v>653</v>
      </c>
      <c r="D1110" s="151">
        <v>0.15140046296296297</v>
      </c>
      <c r="E1110" s="151">
        <v>0.15140046296296297</v>
      </c>
      <c r="F1110" s="152">
        <v>63.68</v>
      </c>
      <c r="G1110" s="184"/>
      <c r="H1110" s="104" t="s">
        <v>82</v>
      </c>
      <c r="I1110" s="198" t="s">
        <v>15</v>
      </c>
      <c r="J1110" s="198">
        <v>32</v>
      </c>
    </row>
    <row r="1111" spans="1:10" s="93" customFormat="1" ht="12">
      <c r="A1111" s="169" t="s">
        <v>794</v>
      </c>
      <c r="B1111" s="176" t="s">
        <v>17</v>
      </c>
      <c r="C1111" s="183" t="s">
        <v>745</v>
      </c>
      <c r="D1111" s="151">
        <v>0.1584837962962963</v>
      </c>
      <c r="E1111" s="151">
        <v>0.13887935069444446</v>
      </c>
      <c r="F1111" s="152">
        <v>63.42</v>
      </c>
      <c r="G1111" s="184"/>
      <c r="H1111" s="104" t="s">
        <v>82</v>
      </c>
      <c r="I1111" s="198" t="s">
        <v>16</v>
      </c>
      <c r="J1111" s="198">
        <v>55</v>
      </c>
    </row>
    <row r="1112" spans="1:10" s="93" customFormat="1" ht="12">
      <c r="A1112" s="169" t="s">
        <v>794</v>
      </c>
      <c r="B1112" s="176" t="s">
        <v>17</v>
      </c>
      <c r="C1112" s="183" t="s">
        <v>830</v>
      </c>
      <c r="D1112" s="151">
        <v>0.14759259259259258</v>
      </c>
      <c r="E1112" s="151">
        <v>0.14000633333333332</v>
      </c>
      <c r="F1112" s="152">
        <v>62.91</v>
      </c>
      <c r="G1112" s="184"/>
      <c r="H1112" s="104" t="s">
        <v>82</v>
      </c>
      <c r="I1112" s="198" t="s">
        <v>16</v>
      </c>
      <c r="J1112" s="198">
        <v>45</v>
      </c>
    </row>
    <row r="1113" spans="1:10" s="93" customFormat="1" ht="12">
      <c r="A1113" s="169" t="s">
        <v>794</v>
      </c>
      <c r="B1113" s="176" t="s">
        <v>17</v>
      </c>
      <c r="C1113" s="183" t="s">
        <v>390</v>
      </c>
      <c r="D1113" s="151">
        <v>0.14922453703703703</v>
      </c>
      <c r="E1113" s="151">
        <v>0.14049490162037037</v>
      </c>
      <c r="F1113" s="152">
        <v>62.69</v>
      </c>
      <c r="G1113" s="184"/>
      <c r="H1113" s="104" t="s">
        <v>82</v>
      </c>
      <c r="I1113" s="198" t="s">
        <v>16</v>
      </c>
      <c r="J1113" s="198">
        <v>46</v>
      </c>
    </row>
    <row r="1114" spans="1:10" s="93" customFormat="1" ht="12">
      <c r="A1114" s="169" t="s">
        <v>794</v>
      </c>
      <c r="B1114" s="176" t="s">
        <v>17</v>
      </c>
      <c r="C1114" s="183" t="s">
        <v>744</v>
      </c>
      <c r="D1114" s="151">
        <v>0.15520833333333334</v>
      </c>
      <c r="E1114" s="151">
        <v>0.14280718750000002</v>
      </c>
      <c r="F1114" s="152">
        <v>61.67</v>
      </c>
      <c r="G1114" s="184"/>
      <c r="H1114" s="104" t="s">
        <v>82</v>
      </c>
      <c r="I1114" s="198" t="s">
        <v>16</v>
      </c>
      <c r="J1114" s="198">
        <v>49</v>
      </c>
    </row>
    <row r="1115" spans="1:10" s="93" customFormat="1" ht="12">
      <c r="A1115" s="169" t="s">
        <v>794</v>
      </c>
      <c r="B1115" s="176" t="s">
        <v>17</v>
      </c>
      <c r="C1115" s="183" t="s">
        <v>831</v>
      </c>
      <c r="D1115" s="151">
        <v>0.14424768518518519</v>
      </c>
      <c r="E1115" s="151">
        <v>0.1428629074074074</v>
      </c>
      <c r="F1115" s="152">
        <v>61.65</v>
      </c>
      <c r="G1115" s="184"/>
      <c r="H1115" s="104" t="s">
        <v>82</v>
      </c>
      <c r="I1115" s="198" t="s">
        <v>16</v>
      </c>
      <c r="J1115" s="198">
        <v>39</v>
      </c>
    </row>
    <row r="1116" spans="1:10" s="93" customFormat="1" ht="12">
      <c r="A1116" s="169" t="s">
        <v>794</v>
      </c>
      <c r="B1116" s="176" t="s">
        <v>17</v>
      </c>
      <c r="C1116" s="183" t="s">
        <v>832</v>
      </c>
      <c r="D1116" s="151">
        <v>0.14626157407407406</v>
      </c>
      <c r="E1116" s="151">
        <v>0.14586666782407406</v>
      </c>
      <c r="F1116" s="152">
        <v>60.38</v>
      </c>
      <c r="G1116" s="184"/>
      <c r="H1116" s="104" t="s">
        <v>82</v>
      </c>
      <c r="I1116" s="198" t="s">
        <v>16</v>
      </c>
      <c r="J1116" s="198">
        <v>38</v>
      </c>
    </row>
    <row r="1117" spans="1:10" s="93" customFormat="1" ht="12">
      <c r="A1117" s="169" t="s">
        <v>794</v>
      </c>
      <c r="B1117" s="176" t="s">
        <v>17</v>
      </c>
      <c r="C1117" s="183" t="s">
        <v>833</v>
      </c>
      <c r="D1117" s="151">
        <v>0.1605324074074074</v>
      </c>
      <c r="E1117" s="151">
        <v>0.16019528935185184</v>
      </c>
      <c r="F1117" s="152">
        <v>60.19</v>
      </c>
      <c r="G1117" s="184"/>
      <c r="H1117" s="104" t="s">
        <v>82</v>
      </c>
      <c r="I1117" s="198" t="s">
        <v>15</v>
      </c>
      <c r="J1117" s="198">
        <v>37</v>
      </c>
    </row>
    <row r="1118" spans="1:10" s="93" customFormat="1" ht="12">
      <c r="A1118" s="169" t="s">
        <v>794</v>
      </c>
      <c r="B1118" s="176" t="s">
        <v>17</v>
      </c>
      <c r="C1118" s="183" t="s">
        <v>834</v>
      </c>
      <c r="D1118" s="151">
        <v>0.1542476851851852</v>
      </c>
      <c r="E1118" s="151">
        <v>0.14739908796296297</v>
      </c>
      <c r="F1118" s="152">
        <v>59.75</v>
      </c>
      <c r="G1118" s="184"/>
      <c r="H1118" s="104" t="s">
        <v>82</v>
      </c>
      <c r="I1118" s="198" t="s">
        <v>16</v>
      </c>
      <c r="J1118" s="198">
        <v>44</v>
      </c>
    </row>
    <row r="1119" spans="1:10" s="93" customFormat="1" ht="12">
      <c r="A1119" s="169" t="s">
        <v>794</v>
      </c>
      <c r="B1119" s="176" t="s">
        <v>17</v>
      </c>
      <c r="C1119" s="183" t="s">
        <v>835</v>
      </c>
      <c r="D1119" s="151">
        <v>0.14866898148148147</v>
      </c>
      <c r="E1119" s="151">
        <v>0.14826757523148146</v>
      </c>
      <c r="F1119" s="152">
        <v>59.4</v>
      </c>
      <c r="G1119" s="184"/>
      <c r="H1119" s="104" t="s">
        <v>82</v>
      </c>
      <c r="I1119" s="198" t="s">
        <v>16</v>
      </c>
      <c r="J1119" s="198">
        <v>38</v>
      </c>
    </row>
    <row r="1120" spans="1:10" s="93" customFormat="1" ht="12">
      <c r="A1120" s="169" t="s">
        <v>794</v>
      </c>
      <c r="B1120" s="176" t="s">
        <v>17</v>
      </c>
      <c r="C1120" s="183" t="s">
        <v>754</v>
      </c>
      <c r="D1120" s="151">
        <v>0.18652777777777776</v>
      </c>
      <c r="E1120" s="151">
        <v>0.18029774999999998</v>
      </c>
      <c r="F1120" s="152">
        <v>53.48</v>
      </c>
      <c r="G1120" s="184"/>
      <c r="H1120" s="104" t="s">
        <v>82</v>
      </c>
      <c r="I1120" s="198" t="s">
        <v>15</v>
      </c>
      <c r="J1120" s="198">
        <v>41</v>
      </c>
    </row>
    <row r="1121" spans="1:39" s="93" customFormat="1" ht="12">
      <c r="A1121" s="169" t="s">
        <v>794</v>
      </c>
      <c r="B1121" s="176" t="s">
        <v>17</v>
      </c>
      <c r="C1121" s="183" t="s">
        <v>752</v>
      </c>
      <c r="D1121" s="151">
        <v>0.16711805555555556</v>
      </c>
      <c r="E1121" s="151">
        <v>0.16711805555555556</v>
      </c>
      <c r="F1121" s="152">
        <v>52.7</v>
      </c>
      <c r="G1121" s="184"/>
      <c r="H1121" s="104" t="s">
        <v>82</v>
      </c>
      <c r="I1121" s="198" t="s">
        <v>16</v>
      </c>
      <c r="J1121" s="198">
        <v>34</v>
      </c>
    </row>
    <row r="1122" spans="1:39">
      <c r="A1122" s="169" t="s">
        <v>794</v>
      </c>
      <c r="B1122" s="169" t="s">
        <v>19</v>
      </c>
      <c r="C1122" s="183" t="s">
        <v>150</v>
      </c>
      <c r="D1122" s="151">
        <v>0.10952546296296296</v>
      </c>
      <c r="E1122" s="151">
        <v>0.10922974421296296</v>
      </c>
      <c r="F1122" s="152">
        <v>80.63</v>
      </c>
      <c r="G1122" s="184">
        <v>300.89999999999998</v>
      </c>
      <c r="H1122" s="104" t="s">
        <v>82</v>
      </c>
      <c r="I1122" s="198" t="s">
        <v>16</v>
      </c>
      <c r="J1122" s="198">
        <v>38</v>
      </c>
      <c r="K1122" s="103"/>
      <c r="L1122" s="103"/>
      <c r="M1122" s="103"/>
      <c r="N1122" s="103"/>
      <c r="O1122" s="103"/>
      <c r="P1122" s="103"/>
      <c r="Q1122" s="103"/>
      <c r="R1122" s="103"/>
      <c r="S1122" s="103"/>
      <c r="T1122" s="103"/>
      <c r="U1122" s="103"/>
      <c r="V1122" s="103"/>
      <c r="W1122" s="103"/>
      <c r="X1122" s="103"/>
      <c r="Y1122" s="103"/>
      <c r="Z1122" s="103"/>
      <c r="AA1122" s="103"/>
      <c r="AB1122" s="103"/>
      <c r="AC1122" s="103"/>
      <c r="AD1122" s="103"/>
      <c r="AE1122" s="103"/>
      <c r="AF1122" s="103"/>
      <c r="AG1122" s="103"/>
      <c r="AH1122" s="103"/>
      <c r="AI1122" s="103"/>
      <c r="AJ1122" s="103"/>
      <c r="AK1122" s="103"/>
      <c r="AL1122" s="103"/>
      <c r="AM1122" s="103"/>
    </row>
    <row r="1123" spans="1:39">
      <c r="A1123" s="169" t="s">
        <v>794</v>
      </c>
      <c r="B1123" s="169" t="s">
        <v>19</v>
      </c>
      <c r="C1123" s="183" t="s">
        <v>691</v>
      </c>
      <c r="D1123" s="151">
        <v>0.1408449074074074</v>
      </c>
      <c r="E1123" s="151">
        <v>0.1168871886574074</v>
      </c>
      <c r="F1123" s="152">
        <v>75.349999999999994</v>
      </c>
      <c r="G1123" s="184"/>
      <c r="H1123" s="104" t="s">
        <v>82</v>
      </c>
      <c r="I1123" s="198" t="s">
        <v>16</v>
      </c>
      <c r="J1123" s="198">
        <v>61</v>
      </c>
      <c r="K1123" s="103"/>
      <c r="L1123" s="103"/>
      <c r="M1123" s="103"/>
      <c r="N1123" s="103"/>
      <c r="O1123" s="103"/>
      <c r="P1123" s="103"/>
      <c r="Q1123" s="103"/>
      <c r="R1123" s="103"/>
      <c r="S1123" s="103"/>
      <c r="T1123" s="103"/>
      <c r="U1123" s="103"/>
      <c r="V1123" s="103"/>
      <c r="W1123" s="103"/>
      <c r="X1123" s="103"/>
      <c r="Y1123" s="103"/>
      <c r="Z1123" s="103"/>
      <c r="AA1123" s="103"/>
      <c r="AB1123" s="103"/>
      <c r="AC1123" s="103"/>
      <c r="AD1123" s="103"/>
      <c r="AE1123" s="103"/>
      <c r="AF1123" s="103"/>
      <c r="AG1123" s="103"/>
      <c r="AH1123" s="103"/>
      <c r="AI1123" s="103"/>
      <c r="AJ1123" s="103"/>
      <c r="AK1123" s="103"/>
      <c r="AL1123" s="103"/>
      <c r="AM1123" s="103"/>
    </row>
    <row r="1124" spans="1:39">
      <c r="A1124" s="169" t="s">
        <v>794</v>
      </c>
      <c r="B1124" s="169" t="s">
        <v>19</v>
      </c>
      <c r="C1124" s="183" t="s">
        <v>149</v>
      </c>
      <c r="D1124" s="151">
        <v>0.13171296296296295</v>
      </c>
      <c r="E1124" s="151">
        <v>0.12118909722222221</v>
      </c>
      <c r="F1124" s="152">
        <v>72.67</v>
      </c>
      <c r="G1124" s="179"/>
      <c r="H1124" s="104" t="s">
        <v>82</v>
      </c>
      <c r="I1124" s="198" t="s">
        <v>16</v>
      </c>
      <c r="J1124" s="198">
        <v>49</v>
      </c>
      <c r="K1124" s="103"/>
      <c r="L1124" s="103"/>
      <c r="M1124" s="103"/>
      <c r="N1124" s="103"/>
      <c r="O1124" s="103"/>
      <c r="P1124" s="103"/>
      <c r="Q1124" s="103"/>
      <c r="R1124" s="103"/>
      <c r="S1124" s="103"/>
      <c r="T1124" s="103"/>
      <c r="U1124" s="103"/>
      <c r="V1124" s="103"/>
      <c r="W1124" s="103"/>
      <c r="X1124" s="103"/>
      <c r="Y1124" s="103"/>
      <c r="Z1124" s="103"/>
      <c r="AA1124" s="103"/>
      <c r="AB1124" s="103"/>
      <c r="AC1124" s="103"/>
      <c r="AD1124" s="103"/>
      <c r="AE1124" s="103"/>
      <c r="AF1124" s="103"/>
      <c r="AG1124" s="103"/>
      <c r="AH1124" s="103"/>
      <c r="AI1124" s="103"/>
      <c r="AJ1124" s="103"/>
      <c r="AK1124" s="103"/>
      <c r="AL1124" s="103"/>
      <c r="AM1124" s="103"/>
    </row>
    <row r="1125" spans="1:39">
      <c r="A1125" s="169" t="s">
        <v>794</v>
      </c>
      <c r="B1125" s="169" t="s">
        <v>19</v>
      </c>
      <c r="C1125" s="183" t="s">
        <v>836</v>
      </c>
      <c r="D1125" s="151">
        <v>0.13795138888888889</v>
      </c>
      <c r="E1125" s="151">
        <v>0.12189384722222223</v>
      </c>
      <c r="F1125" s="152">
        <v>72.25</v>
      </c>
      <c r="G1125" s="184"/>
      <c r="H1125" s="104" t="s">
        <v>82</v>
      </c>
      <c r="I1125" s="198" t="s">
        <v>16</v>
      </c>
      <c r="J1125" s="198">
        <v>54</v>
      </c>
      <c r="K1125" s="103"/>
      <c r="L1125" s="103"/>
      <c r="M1125" s="103"/>
      <c r="N1125" s="103"/>
      <c r="O1125" s="103"/>
      <c r="P1125" s="103"/>
      <c r="Q1125" s="103"/>
      <c r="R1125" s="103"/>
      <c r="S1125" s="103"/>
      <c r="T1125" s="103"/>
      <c r="U1125" s="103"/>
      <c r="V1125" s="103"/>
      <c r="W1125" s="103"/>
      <c r="X1125" s="103"/>
      <c r="Y1125" s="103"/>
      <c r="Z1125" s="103"/>
      <c r="AA1125" s="103"/>
      <c r="AB1125" s="103"/>
      <c r="AC1125" s="103"/>
      <c r="AD1125" s="103"/>
      <c r="AE1125" s="103"/>
      <c r="AF1125" s="103"/>
      <c r="AG1125" s="103"/>
      <c r="AH1125" s="103"/>
      <c r="AI1125" s="103"/>
      <c r="AJ1125" s="103"/>
      <c r="AK1125" s="103"/>
      <c r="AL1125" s="103"/>
      <c r="AM1125" s="103"/>
    </row>
    <row r="1126" spans="1:39">
      <c r="A1126" s="169" t="s">
        <v>794</v>
      </c>
      <c r="B1126" s="169" t="s">
        <v>19</v>
      </c>
      <c r="C1126" s="183" t="s">
        <v>634</v>
      </c>
      <c r="D1126" s="151">
        <v>0.13829861111111111</v>
      </c>
      <c r="E1126" s="151">
        <v>0.12220065277777778</v>
      </c>
      <c r="F1126" s="152">
        <v>72.069999999999993</v>
      </c>
      <c r="G1126" s="184"/>
      <c r="H1126" s="104" t="s">
        <v>82</v>
      </c>
      <c r="I1126" s="198" t="s">
        <v>16</v>
      </c>
      <c r="J1126" s="198">
        <v>54</v>
      </c>
      <c r="K1126" s="103"/>
      <c r="L1126" s="103"/>
      <c r="M1126" s="103"/>
      <c r="N1126" s="103"/>
      <c r="O1126" s="103"/>
      <c r="P1126" s="103"/>
      <c r="Q1126" s="103"/>
      <c r="R1126" s="103"/>
      <c r="S1126" s="103"/>
      <c r="T1126" s="103"/>
      <c r="U1126" s="103"/>
      <c r="V1126" s="103"/>
      <c r="W1126" s="103"/>
      <c r="X1126" s="103"/>
      <c r="Y1126" s="103"/>
      <c r="Z1126" s="103"/>
      <c r="AA1126" s="103"/>
      <c r="AB1126" s="103"/>
      <c r="AC1126" s="103"/>
      <c r="AD1126" s="103"/>
      <c r="AE1126" s="103"/>
      <c r="AF1126" s="103"/>
      <c r="AG1126" s="103"/>
      <c r="AH1126" s="103"/>
      <c r="AI1126" s="103"/>
      <c r="AJ1126" s="103"/>
      <c r="AK1126" s="103"/>
      <c r="AL1126" s="103"/>
      <c r="AM1126" s="103"/>
    </row>
    <row r="1127" spans="1:39">
      <c r="A1127" s="169" t="s">
        <v>794</v>
      </c>
      <c r="B1127" s="169" t="s">
        <v>19</v>
      </c>
      <c r="C1127" s="183" t="s">
        <v>628</v>
      </c>
      <c r="D1127" s="151">
        <v>0.12296296296296295</v>
      </c>
      <c r="E1127" s="151">
        <v>0.12296296296296295</v>
      </c>
      <c r="F1127" s="152">
        <v>71.63</v>
      </c>
      <c r="G1127" s="184"/>
      <c r="H1127" s="104" t="s">
        <v>82</v>
      </c>
      <c r="I1127" s="198" t="s">
        <v>16</v>
      </c>
      <c r="J1127" s="198">
        <v>31</v>
      </c>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3"/>
      <c r="AF1127" s="103"/>
      <c r="AG1127" s="103"/>
      <c r="AH1127" s="103"/>
      <c r="AI1127" s="103"/>
      <c r="AJ1127" s="103"/>
      <c r="AK1127" s="103"/>
      <c r="AL1127" s="103"/>
      <c r="AM1127" s="103"/>
    </row>
    <row r="1128" spans="1:39">
      <c r="A1128" s="169" t="s">
        <v>794</v>
      </c>
      <c r="B1128" s="169" t="s">
        <v>19</v>
      </c>
      <c r="C1128" s="183" t="s">
        <v>767</v>
      </c>
      <c r="D1128" s="151">
        <v>0.15211805555555555</v>
      </c>
      <c r="E1128" s="151">
        <v>0.12377846180555555</v>
      </c>
      <c r="F1128" s="152">
        <v>71.150000000000006</v>
      </c>
      <c r="G1128" s="184"/>
      <c r="H1128" s="104" t="s">
        <v>82</v>
      </c>
      <c r="I1128" s="198" t="s">
        <v>16</v>
      </c>
      <c r="J1128" s="198">
        <v>63</v>
      </c>
      <c r="K1128" s="103"/>
      <c r="L1128" s="103"/>
      <c r="M1128" s="103"/>
      <c r="N1128" s="103"/>
      <c r="O1128" s="103"/>
      <c r="P1128" s="103"/>
      <c r="Q1128" s="103"/>
      <c r="R1128" s="103"/>
      <c r="S1128" s="103"/>
      <c r="T1128" s="103"/>
      <c r="U1128" s="103"/>
      <c r="V1128" s="103"/>
      <c r="W1128" s="103"/>
      <c r="X1128" s="103"/>
      <c r="Y1128" s="103"/>
      <c r="Z1128" s="103"/>
      <c r="AA1128" s="103"/>
      <c r="AB1128" s="103"/>
      <c r="AC1128" s="103"/>
      <c r="AD1128" s="103"/>
      <c r="AE1128" s="103"/>
      <c r="AF1128" s="103"/>
      <c r="AG1128" s="103"/>
      <c r="AH1128" s="103"/>
      <c r="AI1128" s="103"/>
      <c r="AJ1128" s="103"/>
      <c r="AK1128" s="103"/>
      <c r="AL1128" s="103"/>
      <c r="AM1128" s="103"/>
    </row>
    <row r="1129" spans="1:39">
      <c r="A1129" s="169" t="s">
        <v>794</v>
      </c>
      <c r="B1129" s="169" t="s">
        <v>19</v>
      </c>
      <c r="C1129" s="183" t="s">
        <v>837</v>
      </c>
      <c r="D1129" s="151">
        <v>0.13908564814814814</v>
      </c>
      <c r="E1129" s="151">
        <v>0.12896021296296295</v>
      </c>
      <c r="F1129" s="152">
        <v>68.290000000000006</v>
      </c>
      <c r="G1129" s="184"/>
      <c r="H1129" s="104" t="s">
        <v>82</v>
      </c>
      <c r="I1129" s="198" t="s">
        <v>16</v>
      </c>
      <c r="J1129" s="198">
        <v>48</v>
      </c>
      <c r="K1129" s="103"/>
      <c r="L1129" s="103"/>
      <c r="M1129" s="103"/>
      <c r="N1129" s="103"/>
      <c r="O1129" s="103"/>
      <c r="P1129" s="103"/>
      <c r="Q1129" s="103"/>
      <c r="R1129" s="103"/>
      <c r="S1129" s="103"/>
      <c r="T1129" s="103"/>
      <c r="U1129" s="103"/>
      <c r="V1129" s="103"/>
      <c r="W1129" s="103"/>
      <c r="X1129" s="103"/>
      <c r="Y1129" s="103"/>
      <c r="Z1129" s="103"/>
      <c r="AA1129" s="103"/>
      <c r="AB1129" s="103"/>
      <c r="AC1129" s="103"/>
      <c r="AD1129" s="103"/>
      <c r="AE1129" s="103"/>
      <c r="AF1129" s="103"/>
      <c r="AG1129" s="103"/>
      <c r="AH1129" s="103"/>
      <c r="AI1129" s="103"/>
      <c r="AJ1129" s="103"/>
      <c r="AK1129" s="103"/>
      <c r="AL1129" s="103"/>
      <c r="AM1129" s="103"/>
    </row>
    <row r="1130" spans="1:39">
      <c r="A1130" s="169" t="s">
        <v>794</v>
      </c>
      <c r="B1130" s="169" t="s">
        <v>19</v>
      </c>
      <c r="C1130" s="183" t="s">
        <v>694</v>
      </c>
      <c r="D1130" s="151">
        <v>0.15842592592592594</v>
      </c>
      <c r="E1130" s="151">
        <v>0.14305861111111112</v>
      </c>
      <c r="F1130" s="152">
        <v>67.400000000000006</v>
      </c>
      <c r="G1130" s="184"/>
      <c r="H1130" s="104" t="s">
        <v>82</v>
      </c>
      <c r="I1130" s="198" t="s">
        <v>15</v>
      </c>
      <c r="J1130" s="198">
        <v>49</v>
      </c>
      <c r="K1130" s="103"/>
      <c r="L1130" s="103"/>
      <c r="M1130" s="103"/>
      <c r="N1130" s="103"/>
      <c r="O1130" s="103"/>
      <c r="P1130" s="103"/>
      <c r="Q1130" s="103"/>
      <c r="R1130" s="103"/>
      <c r="S1130" s="103"/>
      <c r="T1130" s="103"/>
      <c r="U1130" s="103"/>
      <c r="V1130" s="103"/>
      <c r="W1130" s="103"/>
      <c r="X1130" s="103"/>
      <c r="Y1130" s="103"/>
      <c r="Z1130" s="103"/>
      <c r="AA1130" s="103"/>
      <c r="AB1130" s="103"/>
      <c r="AC1130" s="103"/>
      <c r="AD1130" s="103"/>
      <c r="AE1130" s="103"/>
      <c r="AF1130" s="103"/>
      <c r="AG1130" s="103"/>
      <c r="AH1130" s="103"/>
      <c r="AI1130" s="103"/>
      <c r="AJ1130" s="103"/>
      <c r="AK1130" s="103"/>
      <c r="AL1130" s="103"/>
      <c r="AM1130" s="103"/>
    </row>
    <row r="1131" spans="1:39">
      <c r="A1131" s="169" t="s">
        <v>794</v>
      </c>
      <c r="B1131" s="169" t="s">
        <v>19</v>
      </c>
      <c r="C1131" s="183" t="s">
        <v>838</v>
      </c>
      <c r="D1131" s="151">
        <v>0.13773148148148148</v>
      </c>
      <c r="E1131" s="151">
        <v>0.13258032407407408</v>
      </c>
      <c r="F1131" s="152">
        <v>66.430000000000007</v>
      </c>
      <c r="G1131" s="184"/>
      <c r="H1131" s="104" t="s">
        <v>82</v>
      </c>
      <c r="I1131" s="198" t="s">
        <v>16</v>
      </c>
      <c r="J1131" s="198">
        <v>43</v>
      </c>
      <c r="K1131" s="103"/>
      <c r="L1131" s="103"/>
      <c r="M1131" s="103"/>
      <c r="N1131" s="103"/>
      <c r="O1131" s="103"/>
      <c r="P1131" s="103"/>
      <c r="Q1131" s="103"/>
      <c r="R1131" s="103"/>
      <c r="S1131" s="103"/>
      <c r="T1131" s="103"/>
      <c r="U1131" s="103"/>
      <c r="V1131" s="103"/>
      <c r="W1131" s="103"/>
      <c r="X1131" s="103"/>
      <c r="Y1131" s="103"/>
      <c r="Z1131" s="103"/>
      <c r="AA1131" s="103"/>
      <c r="AB1131" s="103"/>
      <c r="AC1131" s="103"/>
      <c r="AD1131" s="103"/>
      <c r="AE1131" s="103"/>
      <c r="AF1131" s="103"/>
      <c r="AG1131" s="103"/>
      <c r="AH1131" s="103"/>
      <c r="AI1131" s="103"/>
      <c r="AJ1131" s="103"/>
      <c r="AK1131" s="103"/>
      <c r="AL1131" s="103"/>
      <c r="AM1131" s="103"/>
    </row>
    <row r="1132" spans="1:39">
      <c r="A1132" s="169" t="s">
        <v>794</v>
      </c>
      <c r="B1132" s="169" t="s">
        <v>19</v>
      </c>
      <c r="C1132" s="183" t="s">
        <v>459</v>
      </c>
      <c r="D1132" s="151">
        <v>0.13770833333333335</v>
      </c>
      <c r="E1132" s="151">
        <v>0.13350822916666669</v>
      </c>
      <c r="F1132" s="152">
        <v>65.97</v>
      </c>
      <c r="G1132" s="184"/>
      <c r="H1132" s="104" t="s">
        <v>82</v>
      </c>
      <c r="I1132" s="198" t="s">
        <v>16</v>
      </c>
      <c r="J1132" s="198">
        <v>42</v>
      </c>
      <c r="K1132" s="103"/>
      <c r="L1132" s="103"/>
      <c r="M1132" s="103"/>
      <c r="N1132" s="103"/>
      <c r="O1132" s="103"/>
      <c r="P1132" s="103"/>
      <c r="Q1132" s="103"/>
      <c r="R1132" s="103"/>
      <c r="S1132" s="103"/>
      <c r="T1132" s="103"/>
      <c r="U1132" s="103"/>
      <c r="V1132" s="103"/>
      <c r="W1132" s="103"/>
      <c r="X1132" s="103"/>
      <c r="Y1132" s="103"/>
      <c r="Z1132" s="103"/>
      <c r="AA1132" s="103"/>
      <c r="AB1132" s="103"/>
      <c r="AC1132" s="103"/>
      <c r="AD1132" s="103"/>
      <c r="AE1132" s="103"/>
      <c r="AF1132" s="103"/>
      <c r="AG1132" s="103"/>
      <c r="AH1132" s="103"/>
      <c r="AI1132" s="103"/>
      <c r="AJ1132" s="103"/>
      <c r="AK1132" s="103"/>
      <c r="AL1132" s="103"/>
      <c r="AM1132" s="103"/>
    </row>
    <row r="1133" spans="1:39">
      <c r="A1133" s="169" t="s">
        <v>794</v>
      </c>
      <c r="B1133" s="169" t="s">
        <v>19</v>
      </c>
      <c r="C1133" s="183" t="s">
        <v>771</v>
      </c>
      <c r="D1133" s="151">
        <v>0.16817129629629632</v>
      </c>
      <c r="E1133" s="151">
        <v>0.14913430555555557</v>
      </c>
      <c r="F1133" s="152">
        <v>64.650000000000006</v>
      </c>
      <c r="G1133" s="184"/>
      <c r="H1133" s="104" t="s">
        <v>82</v>
      </c>
      <c r="I1133" s="198" t="s">
        <v>15</v>
      </c>
      <c r="J1133" s="198">
        <v>51</v>
      </c>
      <c r="K1133" s="103"/>
      <c r="L1133" s="103"/>
      <c r="M1133" s="103"/>
      <c r="N1133" s="103"/>
      <c r="O1133" s="103"/>
      <c r="P1133" s="103"/>
      <c r="Q1133" s="103"/>
      <c r="R1133" s="103"/>
      <c r="S1133" s="103"/>
      <c r="T1133" s="103"/>
      <c r="U1133" s="103"/>
      <c r="V1133" s="103"/>
      <c r="W1133" s="103"/>
      <c r="X1133" s="103"/>
      <c r="Y1133" s="103"/>
      <c r="Z1133" s="103"/>
      <c r="AA1133" s="103"/>
      <c r="AB1133" s="103"/>
      <c r="AC1133" s="103"/>
      <c r="AD1133" s="103"/>
      <c r="AE1133" s="103"/>
      <c r="AF1133" s="103"/>
      <c r="AG1133" s="103"/>
      <c r="AH1133" s="103"/>
      <c r="AI1133" s="103"/>
      <c r="AJ1133" s="103"/>
      <c r="AK1133" s="103"/>
      <c r="AL1133" s="103"/>
      <c r="AM1133" s="103"/>
    </row>
    <row r="1134" spans="1:39">
      <c r="A1134" s="169" t="s">
        <v>794</v>
      </c>
      <c r="B1134" s="169" t="s">
        <v>19</v>
      </c>
      <c r="C1134" s="183" t="s">
        <v>839</v>
      </c>
      <c r="D1134" s="151">
        <v>0.14662037037037037</v>
      </c>
      <c r="E1134" s="151">
        <v>0.14011042592592593</v>
      </c>
      <c r="F1134" s="152">
        <v>62.86</v>
      </c>
      <c r="G1134" s="184"/>
      <c r="H1134" s="104" t="s">
        <v>82</v>
      </c>
      <c r="I1134" s="198" t="s">
        <v>16</v>
      </c>
      <c r="J1134" s="198">
        <v>44</v>
      </c>
      <c r="K1134" s="103"/>
      <c r="L1134" s="103"/>
      <c r="M1134" s="103"/>
      <c r="N1134" s="103"/>
      <c r="O1134" s="103"/>
      <c r="P1134" s="103"/>
      <c r="Q1134" s="103"/>
      <c r="R1134" s="103"/>
      <c r="S1134" s="103"/>
      <c r="T1134" s="103"/>
      <c r="U1134" s="103"/>
      <c r="V1134" s="103"/>
      <c r="W1134" s="103"/>
      <c r="X1134" s="103"/>
      <c r="Y1134" s="103"/>
      <c r="Z1134" s="103"/>
      <c r="AA1134" s="103"/>
      <c r="AB1134" s="103"/>
      <c r="AC1134" s="103"/>
      <c r="AD1134" s="103"/>
      <c r="AE1134" s="103"/>
      <c r="AF1134" s="103"/>
      <c r="AG1134" s="103"/>
      <c r="AH1134" s="103"/>
      <c r="AI1134" s="103"/>
      <c r="AJ1134" s="103"/>
      <c r="AK1134" s="103"/>
      <c r="AL1134" s="103"/>
      <c r="AM1134" s="103"/>
    </row>
    <row r="1135" spans="1:39">
      <c r="A1135" s="169" t="s">
        <v>794</v>
      </c>
      <c r="B1135" s="169" t="s">
        <v>19</v>
      </c>
      <c r="C1135" s="183" t="s">
        <v>840</v>
      </c>
      <c r="D1135" s="151">
        <v>0.14070601851851852</v>
      </c>
      <c r="E1135" s="151">
        <v>0.14070601851851852</v>
      </c>
      <c r="F1135" s="152">
        <v>62.59</v>
      </c>
      <c r="G1135" s="184"/>
      <c r="H1135" s="104" t="s">
        <v>82</v>
      </c>
      <c r="I1135" s="198" t="s">
        <v>16</v>
      </c>
      <c r="J1135" s="198">
        <v>36</v>
      </c>
      <c r="K1135" s="103"/>
      <c r="L1135" s="103"/>
      <c r="M1135" s="103"/>
      <c r="N1135" s="103"/>
      <c r="O1135" s="103"/>
      <c r="P1135" s="103"/>
      <c r="Q1135" s="103"/>
      <c r="R1135" s="103"/>
      <c r="S1135" s="103"/>
      <c r="T1135" s="103"/>
      <c r="U1135" s="103"/>
      <c r="V1135" s="103"/>
      <c r="W1135" s="103"/>
      <c r="X1135" s="103"/>
      <c r="Y1135" s="103"/>
      <c r="Z1135" s="103"/>
      <c r="AA1135" s="103"/>
      <c r="AB1135" s="103"/>
      <c r="AC1135" s="103"/>
      <c r="AD1135" s="103"/>
      <c r="AE1135" s="103"/>
      <c r="AF1135" s="103"/>
      <c r="AG1135" s="103"/>
      <c r="AH1135" s="103"/>
      <c r="AI1135" s="103"/>
      <c r="AJ1135" s="103"/>
      <c r="AK1135" s="103"/>
      <c r="AL1135" s="103"/>
      <c r="AM1135" s="103"/>
    </row>
    <row r="1136" spans="1:39">
      <c r="A1136" s="169" t="s">
        <v>794</v>
      </c>
      <c r="B1136" s="169" t="s">
        <v>19</v>
      </c>
      <c r="C1136" s="183" t="s">
        <v>841</v>
      </c>
      <c r="D1136" s="151">
        <v>0.14755787037037038</v>
      </c>
      <c r="E1136" s="151">
        <v>0.14203920601851852</v>
      </c>
      <c r="F1136" s="152">
        <v>62.01</v>
      </c>
      <c r="G1136" s="184"/>
      <c r="H1136" s="104" t="s">
        <v>82</v>
      </c>
      <c r="I1136" s="198" t="s">
        <v>16</v>
      </c>
      <c r="J1136" s="198">
        <v>43</v>
      </c>
      <c r="K1136" s="103"/>
      <c r="L1136" s="103"/>
      <c r="M1136" s="103"/>
      <c r="N1136" s="103"/>
      <c r="O1136" s="103"/>
      <c r="P1136" s="103"/>
      <c r="Q1136" s="103"/>
      <c r="R1136" s="103"/>
      <c r="S1136" s="103"/>
      <c r="T1136" s="103"/>
      <c r="U1136" s="103"/>
      <c r="V1136" s="103"/>
      <c r="W1136" s="103"/>
      <c r="X1136" s="103"/>
      <c r="Y1136" s="103"/>
      <c r="Z1136" s="103"/>
      <c r="AA1136" s="103"/>
      <c r="AB1136" s="103"/>
      <c r="AC1136" s="103"/>
      <c r="AD1136" s="103"/>
      <c r="AE1136" s="103"/>
      <c r="AF1136" s="103"/>
      <c r="AG1136" s="103"/>
      <c r="AH1136" s="103"/>
      <c r="AI1136" s="103"/>
      <c r="AJ1136" s="103"/>
      <c r="AK1136" s="103"/>
      <c r="AL1136" s="103"/>
      <c r="AM1136" s="103"/>
    </row>
    <row r="1137" spans="1:39">
      <c r="A1137" s="169" t="s">
        <v>794</v>
      </c>
      <c r="B1137" s="169" t="s">
        <v>19</v>
      </c>
      <c r="C1137" s="183" t="s">
        <v>842</v>
      </c>
      <c r="D1137" s="151">
        <v>0.14484953703703704</v>
      </c>
      <c r="E1137" s="151">
        <v>0.14484953703703704</v>
      </c>
      <c r="F1137" s="152">
        <v>60.8</v>
      </c>
      <c r="G1137" s="184"/>
      <c r="H1137" s="104" t="s">
        <v>82</v>
      </c>
      <c r="I1137" s="198" t="s">
        <v>16</v>
      </c>
      <c r="J1137" s="198">
        <v>33</v>
      </c>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103"/>
      <c r="AL1137" s="103"/>
      <c r="AM1137" s="103"/>
    </row>
    <row r="1138" spans="1:39">
      <c r="A1138" s="169" t="s">
        <v>794</v>
      </c>
      <c r="B1138" s="169" t="s">
        <v>19</v>
      </c>
      <c r="C1138" s="183" t="s">
        <v>843</v>
      </c>
      <c r="D1138" s="151">
        <v>0.14748842592592593</v>
      </c>
      <c r="E1138" s="151">
        <v>0.14748842592592593</v>
      </c>
      <c r="F1138" s="152">
        <v>59.71</v>
      </c>
      <c r="G1138" s="184"/>
      <c r="H1138" s="104" t="s">
        <v>82</v>
      </c>
      <c r="I1138" s="198" t="s">
        <v>16</v>
      </c>
      <c r="J1138" s="198">
        <v>26</v>
      </c>
      <c r="K1138" s="103"/>
      <c r="L1138" s="103"/>
      <c r="M1138" s="103"/>
      <c r="N1138" s="103"/>
      <c r="O1138" s="103"/>
      <c r="P1138" s="103"/>
      <c r="Q1138" s="103"/>
      <c r="R1138" s="103"/>
      <c r="S1138" s="103"/>
      <c r="T1138" s="103"/>
      <c r="U1138" s="103"/>
      <c r="V1138" s="103"/>
      <c r="W1138" s="103"/>
      <c r="X1138" s="103"/>
      <c r="Y1138" s="103"/>
      <c r="Z1138" s="103"/>
      <c r="AA1138" s="103"/>
      <c r="AB1138" s="103"/>
      <c r="AC1138" s="103"/>
      <c r="AD1138" s="103"/>
      <c r="AE1138" s="103"/>
      <c r="AF1138" s="103"/>
      <c r="AG1138" s="103"/>
      <c r="AH1138" s="103"/>
      <c r="AI1138" s="103"/>
      <c r="AJ1138" s="103"/>
      <c r="AK1138" s="103"/>
      <c r="AL1138" s="103"/>
      <c r="AM1138" s="103"/>
    </row>
    <row r="1139" spans="1:39">
      <c r="A1139" s="169" t="s">
        <v>794</v>
      </c>
      <c r="B1139" s="169" t="s">
        <v>19</v>
      </c>
      <c r="C1139" s="183" t="s">
        <v>844</v>
      </c>
      <c r="D1139" s="151">
        <v>0.17023148148148148</v>
      </c>
      <c r="E1139" s="151">
        <v>0.16320092129629629</v>
      </c>
      <c r="F1139" s="152">
        <v>59.08</v>
      </c>
      <c r="G1139" s="184"/>
      <c r="H1139" s="104" t="s">
        <v>82</v>
      </c>
      <c r="I1139" s="198" t="s">
        <v>15</v>
      </c>
      <c r="J1139" s="198">
        <v>42</v>
      </c>
      <c r="K1139" s="103"/>
      <c r="L1139" s="103"/>
      <c r="M1139" s="103"/>
      <c r="N1139" s="103"/>
      <c r="O1139" s="103"/>
      <c r="P1139" s="103"/>
      <c r="Q1139" s="103"/>
      <c r="R1139" s="103"/>
      <c r="S1139" s="103"/>
      <c r="T1139" s="103"/>
      <c r="U1139" s="103"/>
      <c r="V1139" s="103"/>
      <c r="W1139" s="103"/>
      <c r="X1139" s="103"/>
      <c r="Y1139" s="103"/>
      <c r="Z1139" s="103"/>
      <c r="AA1139" s="103"/>
      <c r="AB1139" s="103"/>
      <c r="AC1139" s="103"/>
      <c r="AD1139" s="103"/>
      <c r="AE1139" s="103"/>
      <c r="AF1139" s="103"/>
      <c r="AG1139" s="103"/>
      <c r="AH1139" s="103"/>
      <c r="AI1139" s="103"/>
      <c r="AJ1139" s="103"/>
      <c r="AK1139" s="103"/>
      <c r="AL1139" s="103"/>
      <c r="AM1139" s="103"/>
    </row>
    <row r="1140" spans="1:39">
      <c r="A1140" s="169" t="s">
        <v>794</v>
      </c>
      <c r="B1140" s="169" t="s">
        <v>19</v>
      </c>
      <c r="C1140" s="183" t="s">
        <v>845</v>
      </c>
      <c r="D1140" s="151">
        <v>0.17649305555555558</v>
      </c>
      <c r="E1140" s="151">
        <v>0.16503865625000003</v>
      </c>
      <c r="F1140" s="152">
        <v>58.42</v>
      </c>
      <c r="G1140" s="184"/>
      <c r="H1140" s="104" t="s">
        <v>82</v>
      </c>
      <c r="I1140" s="198" t="s">
        <v>15</v>
      </c>
      <c r="J1140" s="198">
        <v>45</v>
      </c>
      <c r="K1140" s="103"/>
      <c r="L1140" s="103"/>
      <c r="M1140" s="103"/>
      <c r="N1140" s="103"/>
      <c r="O1140" s="103"/>
      <c r="P1140" s="103"/>
      <c r="Q1140" s="103"/>
      <c r="R1140" s="103"/>
      <c r="S1140" s="103"/>
      <c r="T1140" s="103"/>
      <c r="U1140" s="103"/>
      <c r="V1140" s="103"/>
      <c r="W1140" s="103"/>
      <c r="X1140" s="103"/>
      <c r="Y1140" s="103"/>
      <c r="Z1140" s="103"/>
      <c r="AA1140" s="103"/>
      <c r="AB1140" s="103"/>
      <c r="AC1140" s="103"/>
      <c r="AD1140" s="103"/>
      <c r="AE1140" s="103"/>
      <c r="AF1140" s="103"/>
      <c r="AG1140" s="103"/>
      <c r="AH1140" s="103"/>
      <c r="AI1140" s="103"/>
      <c r="AJ1140" s="103"/>
      <c r="AK1140" s="103"/>
      <c r="AL1140" s="103"/>
      <c r="AM1140" s="103"/>
    </row>
    <row r="1141" spans="1:39">
      <c r="A1141" s="169" t="s">
        <v>794</v>
      </c>
      <c r="B1141" s="169" t="s">
        <v>19</v>
      </c>
      <c r="C1141" s="183" t="s">
        <v>846</v>
      </c>
      <c r="D1141" s="151">
        <v>0.15572916666666667</v>
      </c>
      <c r="E1141" s="151">
        <v>0.15572916666666667</v>
      </c>
      <c r="F1141" s="152">
        <v>56.55</v>
      </c>
      <c r="G1141" s="184"/>
      <c r="H1141" s="104" t="s">
        <v>82</v>
      </c>
      <c r="I1141" s="198" t="s">
        <v>16</v>
      </c>
      <c r="J1141" s="198">
        <v>36</v>
      </c>
      <c r="K1141" s="103"/>
      <c r="L1141" s="103"/>
      <c r="M1141" s="103"/>
      <c r="N1141" s="103"/>
      <c r="O1141" s="103"/>
      <c r="P1141" s="103"/>
      <c r="Q1141" s="103"/>
      <c r="R1141" s="103"/>
      <c r="S1141" s="103"/>
      <c r="T1141" s="103"/>
      <c r="U1141" s="103"/>
      <c r="V1141" s="103"/>
      <c r="W1141" s="103"/>
      <c r="X1141" s="103"/>
      <c r="Y1141" s="103"/>
      <c r="Z1141" s="103"/>
      <c r="AA1141" s="103"/>
      <c r="AB1141" s="103"/>
      <c r="AC1141" s="103"/>
      <c r="AD1141" s="103"/>
      <c r="AE1141" s="103"/>
      <c r="AF1141" s="103"/>
      <c r="AG1141" s="103"/>
      <c r="AH1141" s="103"/>
      <c r="AI1141" s="103"/>
      <c r="AJ1141" s="103"/>
      <c r="AK1141" s="103"/>
      <c r="AL1141" s="103"/>
      <c r="AM1141" s="103"/>
    </row>
    <row r="1142" spans="1:39">
      <c r="A1142" s="169" t="s">
        <v>794</v>
      </c>
      <c r="B1142" s="169" t="s">
        <v>19</v>
      </c>
      <c r="C1142" s="183" t="s">
        <v>847</v>
      </c>
      <c r="D1142" s="151">
        <v>0.1648611111111111</v>
      </c>
      <c r="E1142" s="151">
        <v>0.15638724999999998</v>
      </c>
      <c r="F1142" s="152">
        <v>56.32</v>
      </c>
      <c r="G1142" s="184"/>
      <c r="H1142" s="104" t="s">
        <v>82</v>
      </c>
      <c r="I1142" s="198" t="s">
        <v>16</v>
      </c>
      <c r="J1142" s="198">
        <v>45</v>
      </c>
      <c r="K1142" s="103"/>
      <c r="L1142" s="103"/>
      <c r="M1142" s="103"/>
      <c r="N1142" s="103"/>
      <c r="O1142" s="103"/>
      <c r="P1142" s="103"/>
      <c r="Q1142" s="103"/>
      <c r="R1142" s="103"/>
      <c r="S1142" s="103"/>
      <c r="T1142" s="103"/>
      <c r="U1142" s="103"/>
      <c r="V1142" s="103"/>
      <c r="W1142" s="103"/>
      <c r="X1142" s="103"/>
      <c r="Y1142" s="103"/>
      <c r="Z1142" s="103"/>
      <c r="AA1142" s="103"/>
      <c r="AB1142" s="103"/>
      <c r="AC1142" s="103"/>
      <c r="AD1142" s="103"/>
      <c r="AE1142" s="103"/>
      <c r="AF1142" s="103"/>
      <c r="AG1142" s="103"/>
      <c r="AH1142" s="103"/>
      <c r="AI1142" s="103"/>
      <c r="AJ1142" s="103"/>
      <c r="AK1142" s="103"/>
      <c r="AL1142" s="103"/>
      <c r="AM1142" s="103"/>
    </row>
    <row r="1143" spans="1:39">
      <c r="A1143" s="169" t="s">
        <v>794</v>
      </c>
      <c r="B1143" s="169" t="s">
        <v>19</v>
      </c>
      <c r="C1143" s="183" t="s">
        <v>848</v>
      </c>
      <c r="D1143" s="151">
        <v>0.17836805555555557</v>
      </c>
      <c r="E1143" s="151">
        <v>0.17381967013888891</v>
      </c>
      <c r="F1143" s="152">
        <v>55.47</v>
      </c>
      <c r="G1143" s="184"/>
      <c r="H1143" s="104" t="s">
        <v>82</v>
      </c>
      <c r="I1143" s="198" t="s">
        <v>15</v>
      </c>
      <c r="J1143" s="198">
        <v>40</v>
      </c>
      <c r="K1143" s="103"/>
      <c r="L1143" s="103"/>
      <c r="M1143" s="103"/>
      <c r="N1143" s="103"/>
      <c r="O1143" s="103"/>
      <c r="P1143" s="103"/>
      <c r="Q1143" s="103"/>
      <c r="R1143" s="103"/>
      <c r="S1143" s="103"/>
      <c r="T1143" s="103"/>
      <c r="U1143" s="103"/>
      <c r="V1143" s="103"/>
      <c r="W1143" s="103"/>
      <c r="X1143" s="103"/>
      <c r="Y1143" s="103"/>
      <c r="Z1143" s="103"/>
      <c r="AA1143" s="103"/>
      <c r="AB1143" s="103"/>
      <c r="AC1143" s="103"/>
      <c r="AD1143" s="103"/>
      <c r="AE1143" s="103"/>
      <c r="AF1143" s="103"/>
      <c r="AG1143" s="103"/>
      <c r="AH1143" s="103"/>
      <c r="AI1143" s="103"/>
      <c r="AJ1143" s="103"/>
      <c r="AK1143" s="103"/>
      <c r="AL1143" s="103"/>
      <c r="AM1143" s="103"/>
    </row>
    <row r="1144" spans="1:39">
      <c r="A1144" s="169" t="s">
        <v>794</v>
      </c>
      <c r="B1144" s="169" t="s">
        <v>19</v>
      </c>
      <c r="C1144" s="183" t="s">
        <v>849</v>
      </c>
      <c r="D1144" s="151">
        <v>0.16922453703703702</v>
      </c>
      <c r="E1144" s="151">
        <v>0.16922453703703702</v>
      </c>
      <c r="F1144" s="152">
        <v>52.04</v>
      </c>
      <c r="G1144" s="184"/>
      <c r="H1144" s="104" t="s">
        <v>82</v>
      </c>
      <c r="I1144" s="198" t="s">
        <v>16</v>
      </c>
      <c r="J1144" s="198">
        <v>24</v>
      </c>
      <c r="K1144" s="103"/>
      <c r="L1144" s="103"/>
      <c r="M1144" s="103"/>
      <c r="N1144" s="103"/>
      <c r="O1144" s="103"/>
      <c r="P1144" s="103"/>
      <c r="Q1144" s="103"/>
      <c r="R1144" s="103"/>
      <c r="S1144" s="103"/>
      <c r="T1144" s="103"/>
      <c r="U1144" s="103"/>
      <c r="V1144" s="103"/>
      <c r="W1144" s="103"/>
      <c r="X1144" s="103"/>
      <c r="Y1144" s="103"/>
      <c r="Z1144" s="103"/>
      <c r="AA1144" s="103"/>
      <c r="AB1144" s="103"/>
      <c r="AC1144" s="103"/>
      <c r="AD1144" s="103"/>
      <c r="AE1144" s="103"/>
      <c r="AF1144" s="103"/>
      <c r="AG1144" s="103"/>
      <c r="AH1144" s="103"/>
      <c r="AI1144" s="103"/>
      <c r="AJ1144" s="103"/>
      <c r="AK1144" s="103"/>
      <c r="AL1144" s="103"/>
      <c r="AM1144" s="103"/>
    </row>
    <row r="1145" spans="1:39">
      <c r="A1145" s="169" t="s">
        <v>794</v>
      </c>
      <c r="B1145" s="169" t="s">
        <v>19</v>
      </c>
      <c r="C1145" s="183" t="s">
        <v>850</v>
      </c>
      <c r="D1145" s="151">
        <v>0.17261574074074074</v>
      </c>
      <c r="E1145" s="151">
        <v>0.17261574074074074</v>
      </c>
      <c r="F1145" s="152">
        <v>51.02</v>
      </c>
      <c r="G1145" s="184"/>
      <c r="H1145" s="104" t="s">
        <v>82</v>
      </c>
      <c r="I1145" s="198" t="s">
        <v>16</v>
      </c>
      <c r="J1145" s="198">
        <v>31</v>
      </c>
      <c r="K1145" s="103"/>
      <c r="L1145" s="103"/>
      <c r="M1145" s="103"/>
      <c r="N1145" s="103"/>
      <c r="O1145" s="103"/>
      <c r="P1145" s="103"/>
      <c r="Q1145" s="103"/>
      <c r="R1145" s="103"/>
      <c r="S1145" s="103"/>
      <c r="T1145" s="103"/>
      <c r="U1145" s="103"/>
      <c r="V1145" s="103"/>
      <c r="W1145" s="103"/>
      <c r="X1145" s="103"/>
      <c r="Y1145" s="103"/>
      <c r="Z1145" s="103"/>
      <c r="AA1145" s="103"/>
      <c r="AB1145" s="103"/>
      <c r="AC1145" s="103"/>
      <c r="AD1145" s="103"/>
      <c r="AE1145" s="103"/>
      <c r="AF1145" s="103"/>
      <c r="AG1145" s="103"/>
      <c r="AH1145" s="103"/>
      <c r="AI1145" s="103"/>
      <c r="AJ1145" s="103"/>
      <c r="AK1145" s="103"/>
      <c r="AL1145" s="103"/>
      <c r="AM1145" s="103"/>
    </row>
    <row r="1146" spans="1:39">
      <c r="A1146" s="169" t="s">
        <v>794</v>
      </c>
      <c r="B1146" s="169" t="s">
        <v>19</v>
      </c>
      <c r="C1146" s="183" t="s">
        <v>851</v>
      </c>
      <c r="D1146" s="151">
        <v>0.17550925925925928</v>
      </c>
      <c r="E1146" s="151">
        <v>0.17261335648148152</v>
      </c>
      <c r="F1146" s="152">
        <v>51.02</v>
      </c>
      <c r="G1146" s="184"/>
      <c r="H1146" s="104" t="s">
        <v>82</v>
      </c>
      <c r="I1146" s="198" t="s">
        <v>16</v>
      </c>
      <c r="J1146" s="198">
        <v>40</v>
      </c>
      <c r="K1146" s="103"/>
      <c r="L1146" s="103"/>
      <c r="M1146" s="103"/>
      <c r="N1146" s="103"/>
      <c r="O1146" s="103"/>
      <c r="P1146" s="103"/>
      <c r="Q1146" s="103"/>
      <c r="R1146" s="103"/>
      <c r="S1146" s="103"/>
      <c r="T1146" s="103"/>
      <c r="U1146" s="103"/>
      <c r="V1146" s="103"/>
      <c r="W1146" s="103"/>
      <c r="X1146" s="103"/>
      <c r="Y1146" s="103"/>
      <c r="Z1146" s="103"/>
      <c r="AA1146" s="103"/>
      <c r="AB1146" s="103"/>
      <c r="AC1146" s="103"/>
      <c r="AD1146" s="103"/>
      <c r="AE1146" s="103"/>
      <c r="AF1146" s="103"/>
      <c r="AG1146" s="103"/>
      <c r="AH1146" s="103"/>
      <c r="AI1146" s="103"/>
      <c r="AJ1146" s="103"/>
      <c r="AK1146" s="103"/>
      <c r="AL1146" s="103"/>
      <c r="AM1146" s="103"/>
    </row>
    <row r="1147" spans="1:39">
      <c r="A1147" s="169" t="s">
        <v>794</v>
      </c>
      <c r="B1147" s="169" t="s">
        <v>852</v>
      </c>
      <c r="C1147" s="183" t="s">
        <v>187</v>
      </c>
      <c r="D1147" s="151">
        <v>0.13091435185185185</v>
      </c>
      <c r="E1147" s="151">
        <v>0.10970622685185184</v>
      </c>
      <c r="F1147" s="152">
        <v>80.28</v>
      </c>
      <c r="G1147" s="184">
        <v>282.83999999999997</v>
      </c>
      <c r="H1147" s="104" t="s">
        <v>82</v>
      </c>
      <c r="I1147" s="198" t="s">
        <v>16</v>
      </c>
      <c r="J1147" s="198">
        <v>60</v>
      </c>
      <c r="K1147" s="103"/>
      <c r="L1147" s="103"/>
      <c r="M1147" s="103"/>
      <c r="N1147" s="103"/>
      <c r="O1147" s="103"/>
      <c r="P1147" s="103"/>
      <c r="Q1147" s="103"/>
      <c r="R1147" s="103"/>
      <c r="S1147" s="103"/>
      <c r="T1147" s="103"/>
      <c r="U1147" s="103"/>
      <c r="V1147" s="103"/>
      <c r="W1147" s="103"/>
      <c r="X1147" s="103"/>
      <c r="Y1147" s="103"/>
      <c r="Z1147" s="103"/>
      <c r="AA1147" s="103"/>
      <c r="AB1147" s="103"/>
      <c r="AC1147" s="103"/>
      <c r="AD1147" s="103"/>
      <c r="AE1147" s="103"/>
      <c r="AF1147" s="103"/>
      <c r="AG1147" s="103"/>
      <c r="AH1147" s="103"/>
      <c r="AI1147" s="103"/>
      <c r="AJ1147" s="103"/>
      <c r="AK1147" s="103"/>
      <c r="AL1147" s="103"/>
      <c r="AM1147" s="103"/>
    </row>
    <row r="1148" spans="1:39">
      <c r="A1148" s="169" t="s">
        <v>794</v>
      </c>
      <c r="B1148" s="169" t="s">
        <v>852</v>
      </c>
      <c r="C1148" s="183" t="s">
        <v>853</v>
      </c>
      <c r="D1148" s="151">
        <v>0.12947916666666667</v>
      </c>
      <c r="E1148" s="151">
        <v>0.12947916666666667</v>
      </c>
      <c r="F1148" s="152">
        <v>68.02</v>
      </c>
      <c r="G1148" s="184"/>
      <c r="H1148" s="104" t="s">
        <v>82</v>
      </c>
      <c r="I1148" s="198" t="s">
        <v>16</v>
      </c>
      <c r="J1148" s="198">
        <v>31</v>
      </c>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103"/>
      <c r="AL1148" s="103"/>
      <c r="AM1148" s="103"/>
    </row>
    <row r="1149" spans="1:39">
      <c r="A1149" s="169" t="s">
        <v>794</v>
      </c>
      <c r="B1149" s="169" t="s">
        <v>852</v>
      </c>
      <c r="C1149" s="183" t="s">
        <v>854</v>
      </c>
      <c r="D1149" s="151">
        <v>0.14762731481481481</v>
      </c>
      <c r="E1149" s="151">
        <v>0.13044349537037037</v>
      </c>
      <c r="F1149" s="152">
        <v>67.52</v>
      </c>
      <c r="G1149" s="184"/>
      <c r="H1149" s="104" t="s">
        <v>82</v>
      </c>
      <c r="I1149" s="198" t="s">
        <v>16</v>
      </c>
      <c r="J1149" s="198">
        <v>54</v>
      </c>
      <c r="K1149" s="103"/>
      <c r="L1149" s="103"/>
      <c r="M1149" s="103"/>
      <c r="N1149" s="103"/>
      <c r="O1149" s="103"/>
      <c r="P1149" s="103"/>
      <c r="Q1149" s="103"/>
      <c r="R1149" s="103"/>
      <c r="S1149" s="103"/>
      <c r="T1149" s="103"/>
      <c r="U1149" s="103"/>
      <c r="V1149" s="103"/>
      <c r="W1149" s="103"/>
      <c r="X1149" s="103"/>
      <c r="Y1149" s="103"/>
      <c r="Z1149" s="103"/>
      <c r="AA1149" s="103"/>
      <c r="AB1149" s="103"/>
      <c r="AC1149" s="103"/>
      <c r="AD1149" s="103"/>
      <c r="AE1149" s="103"/>
      <c r="AF1149" s="103"/>
      <c r="AG1149" s="103"/>
      <c r="AH1149" s="103"/>
      <c r="AI1149" s="103"/>
      <c r="AJ1149" s="103"/>
      <c r="AK1149" s="103"/>
      <c r="AL1149" s="103"/>
      <c r="AM1149" s="103"/>
    </row>
    <row r="1150" spans="1:39">
      <c r="A1150" s="169" t="s">
        <v>794</v>
      </c>
      <c r="B1150" s="169" t="s">
        <v>852</v>
      </c>
      <c r="C1150" s="183" t="s">
        <v>855</v>
      </c>
      <c r="D1150" s="151">
        <v>0.13854166666666667</v>
      </c>
      <c r="E1150" s="151">
        <v>0.13142062500000001</v>
      </c>
      <c r="F1150" s="152">
        <v>67.02</v>
      </c>
      <c r="G1150" s="184"/>
      <c r="H1150" s="104" t="s">
        <v>82</v>
      </c>
      <c r="I1150" s="198" t="s">
        <v>16</v>
      </c>
      <c r="J1150" s="198">
        <v>45</v>
      </c>
      <c r="K1150" s="103"/>
      <c r="L1150" s="103"/>
      <c r="M1150" s="103"/>
      <c r="N1150" s="103"/>
      <c r="O1150" s="103"/>
      <c r="P1150" s="103"/>
      <c r="Q1150" s="103"/>
      <c r="R1150" s="103"/>
      <c r="S1150" s="103"/>
      <c r="T1150" s="103"/>
      <c r="U1150" s="103"/>
      <c r="V1150" s="103"/>
      <c r="W1150" s="103"/>
      <c r="X1150" s="103"/>
      <c r="Y1150" s="103"/>
      <c r="Z1150" s="103"/>
      <c r="AA1150" s="103"/>
      <c r="AB1150" s="103"/>
      <c r="AC1150" s="103"/>
      <c r="AD1150" s="103"/>
      <c r="AE1150" s="103"/>
      <c r="AF1150" s="103"/>
      <c r="AG1150" s="103"/>
      <c r="AH1150" s="103"/>
      <c r="AI1150" s="103"/>
      <c r="AJ1150" s="103"/>
      <c r="AK1150" s="103"/>
      <c r="AL1150" s="103"/>
      <c r="AM1150" s="103"/>
    </row>
    <row r="1151" spans="1:39">
      <c r="A1151" s="169" t="s">
        <v>794</v>
      </c>
      <c r="B1151" s="169" t="s">
        <v>852</v>
      </c>
      <c r="C1151" s="183" t="s">
        <v>856</v>
      </c>
      <c r="D1151" s="151">
        <v>0.15766203703703704</v>
      </c>
      <c r="E1151" s="151">
        <v>0.14992083101851852</v>
      </c>
      <c r="F1151" s="152">
        <v>64.31</v>
      </c>
      <c r="G1151" s="184"/>
      <c r="H1151" s="104" t="s">
        <v>82</v>
      </c>
      <c r="I1151" s="198" t="s">
        <v>15</v>
      </c>
      <c r="J1151" s="198">
        <v>43</v>
      </c>
      <c r="K1151" s="103"/>
      <c r="L1151" s="103"/>
      <c r="M1151" s="103"/>
      <c r="N1151" s="103"/>
      <c r="O1151" s="103"/>
      <c r="P1151" s="103"/>
      <c r="Q1151" s="103"/>
      <c r="R1151" s="103"/>
      <c r="S1151" s="103"/>
      <c r="T1151" s="103"/>
      <c r="U1151" s="103"/>
      <c r="V1151" s="103"/>
      <c r="W1151" s="103"/>
      <c r="X1151" s="103"/>
      <c r="Y1151" s="103"/>
      <c r="Z1151" s="103"/>
      <c r="AA1151" s="103"/>
      <c r="AB1151" s="103"/>
      <c r="AC1151" s="103"/>
      <c r="AD1151" s="103"/>
      <c r="AE1151" s="103"/>
      <c r="AF1151" s="103"/>
      <c r="AG1151" s="103"/>
      <c r="AH1151" s="103"/>
      <c r="AI1151" s="103"/>
      <c r="AJ1151" s="103"/>
      <c r="AK1151" s="103"/>
      <c r="AL1151" s="103"/>
      <c r="AM1151" s="103"/>
    </row>
    <row r="1152" spans="1:39">
      <c r="A1152" s="169" t="s">
        <v>794</v>
      </c>
      <c r="B1152" s="169" t="s">
        <v>852</v>
      </c>
      <c r="C1152" s="183" t="s">
        <v>857</v>
      </c>
      <c r="D1152" s="151">
        <v>0.1660300925925926</v>
      </c>
      <c r="E1152" s="151">
        <v>0.15259825810185187</v>
      </c>
      <c r="F1152" s="152">
        <v>63.18</v>
      </c>
      <c r="G1152" s="184"/>
      <c r="H1152" s="104" t="s">
        <v>82</v>
      </c>
      <c r="I1152" s="198" t="s">
        <v>15</v>
      </c>
      <c r="J1152" s="198">
        <v>47</v>
      </c>
      <c r="K1152" s="103"/>
      <c r="L1152" s="103"/>
      <c r="M1152" s="103"/>
      <c r="N1152" s="103"/>
      <c r="O1152" s="103"/>
      <c r="P1152" s="103"/>
      <c r="Q1152" s="103"/>
      <c r="R1152" s="103"/>
      <c r="S1152" s="103"/>
      <c r="T1152" s="103"/>
      <c r="U1152" s="103"/>
      <c r="V1152" s="103"/>
      <c r="W1152" s="103"/>
      <c r="X1152" s="103"/>
      <c r="Y1152" s="103"/>
      <c r="Z1152" s="103"/>
      <c r="AA1152" s="103"/>
      <c r="AB1152" s="103"/>
      <c r="AC1152" s="103"/>
      <c r="AD1152" s="103"/>
      <c r="AE1152" s="103"/>
      <c r="AF1152" s="103"/>
      <c r="AG1152" s="103"/>
      <c r="AH1152" s="103"/>
      <c r="AI1152" s="103"/>
      <c r="AJ1152" s="103"/>
      <c r="AK1152" s="103"/>
      <c r="AL1152" s="103"/>
      <c r="AM1152" s="103"/>
    </row>
    <row r="1153" spans="1:39">
      <c r="A1153" s="169" t="s">
        <v>794</v>
      </c>
      <c r="B1153" s="169" t="s">
        <v>852</v>
      </c>
      <c r="C1153" s="183" t="s">
        <v>858</v>
      </c>
      <c r="D1153" s="151">
        <v>0.13952546296296295</v>
      </c>
      <c r="E1153" s="151">
        <v>0.13952546296296295</v>
      </c>
      <c r="F1153" s="152">
        <v>63.12</v>
      </c>
      <c r="G1153" s="184"/>
      <c r="H1153" s="104" t="s">
        <v>82</v>
      </c>
      <c r="I1153" s="198" t="s">
        <v>16</v>
      </c>
      <c r="J1153" s="198">
        <v>28</v>
      </c>
      <c r="K1153" s="103"/>
      <c r="L1153" s="103"/>
      <c r="M1153" s="103"/>
      <c r="N1153" s="103"/>
      <c r="O1153" s="103"/>
      <c r="P1153" s="103"/>
      <c r="Q1153" s="103"/>
      <c r="R1153" s="103"/>
      <c r="S1153" s="103"/>
      <c r="T1153" s="103"/>
      <c r="U1153" s="103"/>
      <c r="V1153" s="103"/>
      <c r="W1153" s="103"/>
      <c r="X1153" s="103"/>
      <c r="Y1153" s="103"/>
      <c r="Z1153" s="103"/>
      <c r="AA1153" s="103"/>
      <c r="AB1153" s="103"/>
      <c r="AC1153" s="103"/>
      <c r="AD1153" s="103"/>
      <c r="AE1153" s="103"/>
      <c r="AF1153" s="103"/>
      <c r="AG1153" s="103"/>
      <c r="AH1153" s="103"/>
      <c r="AI1153" s="103"/>
      <c r="AJ1153" s="103"/>
      <c r="AK1153" s="103"/>
      <c r="AL1153" s="103"/>
      <c r="AM1153" s="103"/>
    </row>
    <row r="1154" spans="1:39">
      <c r="A1154" s="169" t="s">
        <v>794</v>
      </c>
      <c r="B1154" s="169" t="s">
        <v>852</v>
      </c>
      <c r="C1154" s="183" t="s">
        <v>859</v>
      </c>
      <c r="D1154" s="151">
        <v>0.14177083333333332</v>
      </c>
      <c r="E1154" s="151">
        <v>0.14177083333333332</v>
      </c>
      <c r="F1154" s="152">
        <v>62.12</v>
      </c>
      <c r="G1154" s="184"/>
      <c r="H1154" s="104" t="s">
        <v>82</v>
      </c>
      <c r="I1154" s="198" t="s">
        <v>16</v>
      </c>
      <c r="J1154" s="198">
        <v>32</v>
      </c>
      <c r="K1154" s="103"/>
      <c r="L1154" s="103"/>
      <c r="M1154" s="103"/>
      <c r="N1154" s="103"/>
      <c r="O1154" s="103"/>
      <c r="P1154" s="103"/>
      <c r="Q1154" s="103"/>
      <c r="R1154" s="103"/>
      <c r="S1154" s="103"/>
      <c r="T1154" s="103"/>
      <c r="U1154" s="103"/>
      <c r="V1154" s="103"/>
      <c r="W1154" s="103"/>
      <c r="X1154" s="103"/>
      <c r="Y1154" s="103"/>
      <c r="Z1154" s="103"/>
      <c r="AA1154" s="103"/>
      <c r="AB1154" s="103"/>
      <c r="AC1154" s="103"/>
      <c r="AD1154" s="103"/>
      <c r="AE1154" s="103"/>
      <c r="AF1154" s="103"/>
      <c r="AG1154" s="103"/>
      <c r="AH1154" s="103"/>
      <c r="AI1154" s="103"/>
      <c r="AJ1154" s="103"/>
      <c r="AK1154" s="103"/>
      <c r="AL1154" s="103"/>
      <c r="AM1154" s="103"/>
    </row>
    <row r="1155" spans="1:39">
      <c r="A1155" s="169" t="s">
        <v>794</v>
      </c>
      <c r="B1155" s="169" t="s">
        <v>852</v>
      </c>
      <c r="C1155" s="183" t="s">
        <v>860</v>
      </c>
      <c r="D1155" s="151">
        <v>0.15255787037037036</v>
      </c>
      <c r="E1155" s="151">
        <v>0.14471639583333332</v>
      </c>
      <c r="F1155" s="152">
        <v>60.86</v>
      </c>
      <c r="G1155" s="184"/>
      <c r="H1155" s="104" t="s">
        <v>82</v>
      </c>
      <c r="I1155" s="198" t="s">
        <v>16</v>
      </c>
      <c r="J1155" s="198">
        <v>45</v>
      </c>
      <c r="K1155" s="103"/>
      <c r="L1155" s="103"/>
      <c r="M1155" s="103"/>
      <c r="N1155" s="103"/>
      <c r="O1155" s="103"/>
      <c r="P1155" s="103"/>
      <c r="Q1155" s="103"/>
      <c r="R1155" s="103"/>
      <c r="S1155" s="103"/>
      <c r="T1155" s="103"/>
      <c r="U1155" s="103"/>
      <c r="V1155" s="103"/>
      <c r="W1155" s="103"/>
      <c r="X1155" s="103"/>
      <c r="Y1155" s="103"/>
      <c r="Z1155" s="103"/>
      <c r="AA1155" s="103"/>
      <c r="AB1155" s="103"/>
      <c r="AC1155" s="103"/>
      <c r="AD1155" s="103"/>
      <c r="AE1155" s="103"/>
      <c r="AF1155" s="103"/>
      <c r="AG1155" s="103"/>
      <c r="AH1155" s="103"/>
      <c r="AI1155" s="103"/>
      <c r="AJ1155" s="103"/>
      <c r="AK1155" s="103"/>
      <c r="AL1155" s="103"/>
      <c r="AM1155" s="103"/>
    </row>
    <row r="1156" spans="1:39">
      <c r="A1156" s="169" t="s">
        <v>794</v>
      </c>
      <c r="B1156" s="169" t="s">
        <v>852</v>
      </c>
      <c r="C1156" s="183" t="s">
        <v>861</v>
      </c>
      <c r="D1156" s="151">
        <v>0.18717592592592591</v>
      </c>
      <c r="E1156" s="151">
        <v>0.17798558796296293</v>
      </c>
      <c r="F1156" s="152">
        <v>54.17</v>
      </c>
      <c r="G1156" s="184"/>
      <c r="H1156" s="104" t="s">
        <v>82</v>
      </c>
      <c r="I1156" s="198" t="s">
        <v>15</v>
      </c>
      <c r="J1156" s="198">
        <v>43</v>
      </c>
      <c r="K1156" s="103"/>
      <c r="L1156" s="103"/>
      <c r="M1156" s="103"/>
      <c r="N1156" s="103"/>
      <c r="O1156" s="103"/>
      <c r="P1156" s="103"/>
      <c r="Q1156" s="103"/>
      <c r="R1156" s="103"/>
      <c r="S1156" s="103"/>
      <c r="T1156" s="103"/>
      <c r="U1156" s="103"/>
      <c r="V1156" s="103"/>
      <c r="W1156" s="103"/>
      <c r="X1156" s="103"/>
      <c r="Y1156" s="103"/>
      <c r="Z1156" s="103"/>
      <c r="AA1156" s="103"/>
      <c r="AB1156" s="103"/>
      <c r="AC1156" s="103"/>
      <c r="AD1156" s="103"/>
      <c r="AE1156" s="103"/>
      <c r="AF1156" s="103"/>
      <c r="AG1156" s="103"/>
      <c r="AH1156" s="103"/>
      <c r="AI1156" s="103"/>
      <c r="AJ1156" s="103"/>
      <c r="AK1156" s="103"/>
      <c r="AL1156" s="103"/>
      <c r="AM1156" s="103"/>
    </row>
    <row r="1157" spans="1:39">
      <c r="A1157" s="169" t="s">
        <v>794</v>
      </c>
      <c r="B1157" s="169" t="s">
        <v>852</v>
      </c>
      <c r="C1157" s="183" t="s">
        <v>862</v>
      </c>
      <c r="D1157" s="151">
        <v>0.16655092592592594</v>
      </c>
      <c r="E1157" s="151">
        <v>0.16610123842592592</v>
      </c>
      <c r="F1157" s="152">
        <v>53.02</v>
      </c>
      <c r="G1157" s="184"/>
      <c r="H1157" s="104" t="s">
        <v>82</v>
      </c>
      <c r="I1157" s="198" t="s">
        <v>16</v>
      </c>
      <c r="J1157" s="198">
        <v>38</v>
      </c>
      <c r="K1157" s="103"/>
      <c r="L1157" s="103"/>
      <c r="M1157" s="103"/>
      <c r="N1157" s="103"/>
      <c r="O1157" s="103"/>
      <c r="P1157" s="103"/>
      <c r="Q1157" s="103"/>
      <c r="R1157" s="103"/>
      <c r="S1157" s="103"/>
      <c r="T1157" s="103"/>
      <c r="U1157" s="103"/>
      <c r="V1157" s="103"/>
      <c r="W1157" s="103"/>
      <c r="X1157" s="103"/>
      <c r="Y1157" s="103"/>
      <c r="Z1157" s="103"/>
      <c r="AA1157" s="103"/>
      <c r="AB1157" s="103"/>
      <c r="AC1157" s="103"/>
      <c r="AD1157" s="103"/>
      <c r="AE1157" s="103"/>
      <c r="AF1157" s="103"/>
      <c r="AG1157" s="103"/>
      <c r="AH1157" s="103"/>
      <c r="AI1157" s="103"/>
      <c r="AJ1157" s="103"/>
      <c r="AK1157" s="103"/>
      <c r="AL1157" s="103"/>
      <c r="AM1157" s="103"/>
    </row>
    <row r="1158" spans="1:39">
      <c r="A1158" s="169" t="s">
        <v>794</v>
      </c>
      <c r="B1158" s="169" t="s">
        <v>863</v>
      </c>
      <c r="C1158" s="183" t="s">
        <v>864</v>
      </c>
      <c r="D1158" s="151">
        <v>0.19503472222222221</v>
      </c>
      <c r="E1158" s="151">
        <v>0.19503472222222221</v>
      </c>
      <c r="F1158" s="152">
        <v>49.43</v>
      </c>
      <c r="G1158" s="184">
        <v>231.76</v>
      </c>
      <c r="H1158" s="104" t="s">
        <v>82</v>
      </c>
      <c r="I1158" s="198" t="s">
        <v>15</v>
      </c>
      <c r="J1158" s="198">
        <v>33</v>
      </c>
      <c r="K1158" s="103"/>
      <c r="L1158" s="103"/>
      <c r="M1158" s="103"/>
      <c r="N1158" s="103"/>
      <c r="O1158" s="103"/>
      <c r="P1158" s="103"/>
      <c r="Q1158" s="103"/>
      <c r="R1158" s="103"/>
      <c r="S1158" s="103"/>
      <c r="T1158" s="103"/>
      <c r="U1158" s="103"/>
      <c r="V1158" s="103"/>
      <c r="W1158" s="103"/>
      <c r="X1158" s="103"/>
      <c r="Y1158" s="103"/>
      <c r="Z1158" s="103"/>
      <c r="AA1158" s="103"/>
      <c r="AB1158" s="103"/>
      <c r="AC1158" s="103"/>
      <c r="AD1158" s="103"/>
      <c r="AE1158" s="103"/>
      <c r="AF1158" s="103"/>
      <c r="AG1158" s="103"/>
      <c r="AH1158" s="103"/>
      <c r="AI1158" s="103"/>
      <c r="AJ1158" s="103"/>
      <c r="AK1158" s="103"/>
      <c r="AL1158" s="103"/>
      <c r="AM1158" s="103"/>
    </row>
    <row r="1159" spans="1:39">
      <c r="A1159" s="169" t="s">
        <v>794</v>
      </c>
      <c r="B1159" s="169" t="s">
        <v>863</v>
      </c>
      <c r="C1159" s="183" t="s">
        <v>711</v>
      </c>
      <c r="D1159" s="151">
        <v>0.14847222222222223</v>
      </c>
      <c r="E1159" s="151">
        <v>0.13766344444444445</v>
      </c>
      <c r="F1159" s="152">
        <v>63.98</v>
      </c>
      <c r="G1159" s="184"/>
      <c r="H1159" s="104" t="s">
        <v>82</v>
      </c>
      <c r="I1159" s="198" t="s">
        <v>16</v>
      </c>
      <c r="J1159" s="198">
        <v>48</v>
      </c>
      <c r="K1159" s="103"/>
      <c r="L1159" s="103"/>
      <c r="M1159" s="103"/>
      <c r="N1159" s="103"/>
      <c r="O1159" s="103"/>
      <c r="P1159" s="103"/>
      <c r="Q1159" s="103"/>
      <c r="R1159" s="103"/>
      <c r="S1159" s="103"/>
      <c r="T1159" s="103"/>
      <c r="U1159" s="103"/>
      <c r="V1159" s="103"/>
      <c r="W1159" s="103"/>
      <c r="X1159" s="103"/>
      <c r="Y1159" s="103"/>
      <c r="Z1159" s="103"/>
      <c r="AA1159" s="103"/>
      <c r="AB1159" s="103"/>
      <c r="AC1159" s="103"/>
      <c r="AD1159" s="103"/>
      <c r="AE1159" s="103"/>
      <c r="AF1159" s="103"/>
      <c r="AG1159" s="103"/>
      <c r="AH1159" s="103"/>
      <c r="AI1159" s="103"/>
      <c r="AJ1159" s="103"/>
      <c r="AK1159" s="103"/>
      <c r="AL1159" s="103"/>
      <c r="AM1159" s="103"/>
    </row>
    <row r="1160" spans="1:39">
      <c r="A1160" s="169" t="s">
        <v>794</v>
      </c>
      <c r="B1160" s="169" t="s">
        <v>863</v>
      </c>
      <c r="C1160" s="183" t="s">
        <v>709</v>
      </c>
      <c r="D1160" s="151">
        <v>0.16700231481481484</v>
      </c>
      <c r="E1160" s="151">
        <v>0.160105119212963</v>
      </c>
      <c r="F1160" s="152">
        <v>60.22</v>
      </c>
      <c r="G1160" s="184"/>
      <c r="H1160" s="104" t="s">
        <v>82</v>
      </c>
      <c r="I1160" s="198" t="s">
        <v>15</v>
      </c>
      <c r="J1160" s="198">
        <v>42</v>
      </c>
      <c r="K1160" s="103"/>
      <c r="L1160" s="103"/>
      <c r="M1160" s="103"/>
      <c r="N1160" s="103"/>
      <c r="O1160" s="103"/>
      <c r="P1160" s="103"/>
      <c r="Q1160" s="103"/>
      <c r="R1160" s="103"/>
      <c r="S1160" s="103"/>
      <c r="T1160" s="103"/>
      <c r="U1160" s="103"/>
      <c r="V1160" s="103"/>
      <c r="W1160" s="103"/>
      <c r="X1160" s="103"/>
      <c r="Y1160" s="103"/>
      <c r="Z1160" s="103"/>
      <c r="AA1160" s="103"/>
      <c r="AB1160" s="103"/>
      <c r="AC1160" s="103"/>
      <c r="AD1160" s="103"/>
      <c r="AE1160" s="103"/>
      <c r="AF1160" s="103"/>
      <c r="AG1160" s="103"/>
      <c r="AH1160" s="103"/>
      <c r="AI1160" s="103"/>
      <c r="AJ1160" s="103"/>
      <c r="AK1160" s="103"/>
      <c r="AL1160" s="103"/>
      <c r="AM1160" s="103"/>
    </row>
    <row r="1161" spans="1:39">
      <c r="A1161" s="169" t="s">
        <v>794</v>
      </c>
      <c r="B1161" s="169" t="s">
        <v>863</v>
      </c>
      <c r="C1161" s="183" t="s">
        <v>710</v>
      </c>
      <c r="D1161" s="151">
        <v>0.17003472222222224</v>
      </c>
      <c r="E1161" s="151">
        <v>0.15150093750000002</v>
      </c>
      <c r="F1161" s="152">
        <v>58.13</v>
      </c>
      <c r="G1161" s="184"/>
      <c r="H1161" s="104" t="s">
        <v>82</v>
      </c>
      <c r="I1161" s="198" t="s">
        <v>16</v>
      </c>
      <c r="J1161" s="198">
        <v>53</v>
      </c>
      <c r="K1161" s="103"/>
      <c r="L1161" s="103"/>
      <c r="M1161" s="103"/>
      <c r="N1161" s="103"/>
      <c r="O1161" s="103"/>
      <c r="P1161" s="103"/>
      <c r="Q1161" s="103"/>
      <c r="R1161" s="103"/>
      <c r="S1161" s="103"/>
      <c r="T1161" s="103"/>
      <c r="U1161" s="103"/>
      <c r="V1161" s="103"/>
      <c r="W1161" s="103"/>
      <c r="X1161" s="103"/>
      <c r="Y1161" s="103"/>
      <c r="Z1161" s="103"/>
      <c r="AA1161" s="103"/>
      <c r="AB1161" s="103"/>
      <c r="AC1161" s="103"/>
      <c r="AD1161" s="103"/>
      <c r="AE1161" s="103"/>
      <c r="AF1161" s="103"/>
      <c r="AG1161" s="103"/>
      <c r="AH1161" s="103"/>
      <c r="AI1161" s="103"/>
      <c r="AJ1161" s="103"/>
      <c r="AK1161" s="103"/>
      <c r="AL1161" s="103"/>
      <c r="AM1161" s="103"/>
    </row>
    <row r="1162" spans="1:39">
      <c r="A1162" s="169" t="s">
        <v>794</v>
      </c>
      <c r="B1162" s="172" t="s">
        <v>18</v>
      </c>
      <c r="C1162" s="183" t="s">
        <v>229</v>
      </c>
      <c r="D1162" s="151">
        <v>0.13870370370370369</v>
      </c>
      <c r="E1162" s="151">
        <v>0.13544416666666667</v>
      </c>
      <c r="F1162" s="152">
        <v>65.02</v>
      </c>
      <c r="G1162" s="184">
        <v>210.39</v>
      </c>
      <c r="H1162" s="104" t="s">
        <v>82</v>
      </c>
      <c r="I1162" s="198" t="s">
        <v>16</v>
      </c>
      <c r="J1162" s="198">
        <v>41</v>
      </c>
      <c r="K1162" s="103"/>
      <c r="L1162" s="103"/>
      <c r="M1162" s="103"/>
      <c r="N1162" s="103"/>
      <c r="O1162" s="103"/>
      <c r="P1162" s="103"/>
      <c r="Q1162" s="103"/>
      <c r="R1162" s="103"/>
      <c r="S1162" s="103"/>
      <c r="T1162" s="103"/>
      <c r="U1162" s="103"/>
      <c r="V1162" s="103"/>
      <c r="W1162" s="103"/>
      <c r="X1162" s="103"/>
      <c r="Y1162" s="103"/>
      <c r="Z1162" s="103"/>
      <c r="AA1162" s="103"/>
      <c r="AB1162" s="103"/>
      <c r="AC1162" s="103"/>
      <c r="AD1162" s="103"/>
      <c r="AE1162" s="103"/>
      <c r="AF1162" s="103"/>
      <c r="AG1162" s="103"/>
      <c r="AH1162" s="103"/>
      <c r="AI1162" s="103"/>
      <c r="AJ1162" s="103"/>
      <c r="AK1162" s="103"/>
      <c r="AL1162" s="103"/>
      <c r="AM1162" s="103"/>
    </row>
    <row r="1163" spans="1:39">
      <c r="A1163" s="169" t="s">
        <v>794</v>
      </c>
      <c r="B1163" s="172" t="s">
        <v>18</v>
      </c>
      <c r="C1163" s="183" t="s">
        <v>865</v>
      </c>
      <c r="D1163" s="151">
        <v>0.14861111111111111</v>
      </c>
      <c r="E1163" s="151">
        <v>0.14718444444444442</v>
      </c>
      <c r="F1163" s="152">
        <v>59.84</v>
      </c>
      <c r="G1163" s="184"/>
      <c r="H1163" s="104" t="s">
        <v>82</v>
      </c>
      <c r="I1163" s="198" t="s">
        <v>16</v>
      </c>
      <c r="J1163" s="198">
        <v>39</v>
      </c>
      <c r="K1163" s="103"/>
      <c r="L1163" s="103"/>
      <c r="M1163" s="103"/>
      <c r="N1163" s="103"/>
      <c r="O1163" s="103"/>
      <c r="P1163" s="103"/>
      <c r="Q1163" s="103"/>
      <c r="R1163" s="103"/>
      <c r="S1163" s="103"/>
      <c r="T1163" s="103"/>
      <c r="U1163" s="103"/>
      <c r="V1163" s="103"/>
      <c r="W1163" s="103"/>
      <c r="X1163" s="103"/>
      <c r="Y1163" s="103"/>
      <c r="Z1163" s="103"/>
      <c r="AA1163" s="103"/>
      <c r="AB1163" s="103"/>
      <c r="AC1163" s="103"/>
      <c r="AD1163" s="103"/>
      <c r="AE1163" s="103"/>
      <c r="AF1163" s="103"/>
      <c r="AG1163" s="103"/>
      <c r="AH1163" s="103"/>
      <c r="AI1163" s="103"/>
      <c r="AJ1163" s="103"/>
      <c r="AK1163" s="103"/>
      <c r="AL1163" s="103"/>
      <c r="AM1163" s="103"/>
    </row>
    <row r="1164" spans="1:39">
      <c r="A1164" s="169" t="s">
        <v>794</v>
      </c>
      <c r="B1164" s="172" t="s">
        <v>18</v>
      </c>
      <c r="C1164" s="183" t="s">
        <v>866</v>
      </c>
      <c r="D1164" s="151">
        <v>0.19486111111111112</v>
      </c>
      <c r="E1164" s="151">
        <v>0.19486111111111112</v>
      </c>
      <c r="F1164" s="152">
        <v>45.2</v>
      </c>
      <c r="G1164" s="179"/>
      <c r="H1164" s="104" t="s">
        <v>82</v>
      </c>
      <c r="I1164" s="198" t="s">
        <v>16</v>
      </c>
      <c r="J1164" s="198">
        <v>27</v>
      </c>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3"/>
      <c r="AF1164" s="103"/>
      <c r="AG1164" s="103"/>
      <c r="AH1164" s="103"/>
      <c r="AI1164" s="103"/>
      <c r="AJ1164" s="103"/>
      <c r="AK1164" s="103"/>
      <c r="AL1164" s="103"/>
      <c r="AM1164" s="103"/>
    </row>
    <row r="1165" spans="1:39">
      <c r="A1165" s="169" t="s">
        <v>794</v>
      </c>
      <c r="B1165" s="172" t="s">
        <v>18</v>
      </c>
      <c r="C1165" s="183" t="s">
        <v>867</v>
      </c>
      <c r="D1165" s="151">
        <v>0.23902777777777776</v>
      </c>
      <c r="E1165" s="151">
        <v>0.23902777777777776</v>
      </c>
      <c r="F1165" s="152">
        <v>40.33</v>
      </c>
      <c r="G1165" s="184"/>
      <c r="H1165" s="104" t="s">
        <v>82</v>
      </c>
      <c r="I1165" s="198" t="s">
        <v>15</v>
      </c>
      <c r="J1165" s="198">
        <v>30</v>
      </c>
      <c r="K1165" s="103"/>
      <c r="L1165" s="103"/>
      <c r="M1165" s="103"/>
      <c r="N1165" s="103"/>
      <c r="O1165" s="103"/>
      <c r="P1165" s="103"/>
      <c r="Q1165" s="103"/>
      <c r="R1165" s="103"/>
      <c r="S1165" s="103"/>
      <c r="T1165" s="103"/>
      <c r="U1165" s="103"/>
      <c r="V1165" s="103"/>
      <c r="W1165" s="103"/>
      <c r="X1165" s="103"/>
      <c r="Y1165" s="103"/>
      <c r="Z1165" s="103"/>
      <c r="AA1165" s="103"/>
      <c r="AB1165" s="103"/>
      <c r="AC1165" s="103"/>
      <c r="AD1165" s="103"/>
      <c r="AE1165" s="103"/>
      <c r="AF1165" s="103"/>
      <c r="AG1165" s="103"/>
      <c r="AH1165" s="103"/>
      <c r="AI1165" s="103"/>
      <c r="AJ1165" s="103"/>
      <c r="AK1165" s="103"/>
      <c r="AL1165" s="103"/>
      <c r="AM1165" s="103"/>
    </row>
    <row r="1166" spans="1:39">
      <c r="A1166" s="169" t="s">
        <v>794</v>
      </c>
      <c r="B1166" s="172" t="s">
        <v>18</v>
      </c>
      <c r="C1166" s="183" t="s">
        <v>868</v>
      </c>
      <c r="D1166" s="151">
        <v>0.27124999999999999</v>
      </c>
      <c r="E1166" s="151">
        <v>0.264875625</v>
      </c>
      <c r="F1166" s="152">
        <v>33.25</v>
      </c>
      <c r="G1166" s="184"/>
      <c r="H1166" s="104" t="s">
        <v>82</v>
      </c>
      <c r="I1166" s="198" t="s">
        <v>16</v>
      </c>
      <c r="J1166" s="198">
        <v>41</v>
      </c>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103"/>
      <c r="AL1166" s="103"/>
      <c r="AM1166" s="103"/>
    </row>
    <row r="1167" spans="1:39">
      <c r="A1167" s="169" t="s">
        <v>794</v>
      </c>
      <c r="B1167" s="169" t="s">
        <v>791</v>
      </c>
      <c r="C1167" s="183" t="s">
        <v>792</v>
      </c>
      <c r="D1167" s="151">
        <v>0.15854166666666666</v>
      </c>
      <c r="E1167" s="151">
        <v>0.11806597916666667</v>
      </c>
      <c r="F1167" s="152">
        <v>74.599999999999994</v>
      </c>
      <c r="G1167" s="184">
        <v>74.599999999999994</v>
      </c>
      <c r="H1167" s="104" t="s">
        <v>82</v>
      </c>
      <c r="I1167" s="198" t="s">
        <v>16</v>
      </c>
      <c r="J1167" s="198">
        <v>71</v>
      </c>
      <c r="K1167" s="103"/>
      <c r="L1167" s="103"/>
      <c r="M1167" s="103"/>
      <c r="N1167" s="103"/>
      <c r="O1167" s="103"/>
      <c r="P1167" s="103"/>
      <c r="Q1167" s="103"/>
      <c r="R1167" s="103"/>
      <c r="S1167" s="103"/>
      <c r="T1167" s="103"/>
      <c r="U1167" s="103"/>
      <c r="V1167" s="103"/>
      <c r="W1167" s="103"/>
      <c r="X1167" s="103"/>
      <c r="Y1167" s="103"/>
      <c r="Z1167" s="103"/>
      <c r="AA1167" s="103"/>
      <c r="AB1167" s="103"/>
      <c r="AC1167" s="103"/>
      <c r="AD1167" s="103"/>
      <c r="AE1167" s="103"/>
      <c r="AF1167" s="103"/>
      <c r="AG1167" s="103"/>
      <c r="AH1167" s="103"/>
      <c r="AI1167" s="103"/>
      <c r="AJ1167" s="103"/>
      <c r="AK1167" s="103"/>
      <c r="AL1167" s="103"/>
      <c r="AM1167" s="103"/>
    </row>
    <row r="1168" spans="1:39">
      <c r="A1168" s="169"/>
      <c r="B1168" s="169"/>
      <c r="C1168" s="183"/>
      <c r="D1168" s="151"/>
      <c r="E1168" s="151"/>
      <c r="F1168" s="152"/>
      <c r="G1168" s="184"/>
      <c r="H1168" s="104"/>
      <c r="I1168" s="198"/>
      <c r="J1168" s="198"/>
      <c r="K1168" s="103"/>
      <c r="L1168" s="103"/>
      <c r="M1168" s="103"/>
      <c r="N1168" s="103"/>
      <c r="O1168" s="103"/>
      <c r="P1168" s="103"/>
      <c r="Q1168" s="103"/>
      <c r="R1168" s="103"/>
      <c r="S1168" s="103"/>
      <c r="T1168" s="103"/>
      <c r="U1168" s="103"/>
      <c r="V1168" s="103"/>
      <c r="W1168" s="103"/>
      <c r="X1168" s="103"/>
      <c r="Y1168" s="103"/>
      <c r="Z1168" s="103"/>
      <c r="AA1168" s="103"/>
      <c r="AB1168" s="103"/>
      <c r="AC1168" s="103"/>
      <c r="AD1168" s="103"/>
      <c r="AE1168" s="103"/>
      <c r="AF1168" s="103"/>
      <c r="AG1168" s="103"/>
      <c r="AH1168" s="103"/>
      <c r="AI1168" s="103"/>
      <c r="AJ1168" s="103"/>
      <c r="AK1168" s="103"/>
      <c r="AL1168" s="103"/>
      <c r="AM1168" s="103"/>
    </row>
    <row r="1169" spans="1:39">
      <c r="E1169" s="161"/>
      <c r="F1169" s="161"/>
      <c r="G1169" s="162"/>
      <c r="H1169" s="187"/>
      <c r="K1169" s="103"/>
      <c r="L1169" s="103"/>
      <c r="M1169" s="103"/>
      <c r="N1169" s="103"/>
      <c r="O1169" s="103"/>
      <c r="P1169" s="103"/>
      <c r="Q1169" s="103"/>
      <c r="R1169" s="103"/>
      <c r="S1169" s="103"/>
      <c r="T1169" s="103"/>
      <c r="U1169" s="103"/>
      <c r="V1169" s="103"/>
      <c r="W1169" s="103"/>
      <c r="X1169" s="103"/>
      <c r="Y1169" s="103"/>
      <c r="Z1169" s="103"/>
      <c r="AA1169" s="103"/>
      <c r="AB1169" s="103"/>
      <c r="AC1169" s="103"/>
      <c r="AD1169" s="103"/>
      <c r="AE1169" s="103"/>
      <c r="AF1169" s="103"/>
      <c r="AG1169" s="103"/>
      <c r="AH1169" s="103"/>
      <c r="AI1169" s="103"/>
      <c r="AJ1169" s="103"/>
      <c r="AK1169" s="103"/>
      <c r="AL1169" s="103"/>
      <c r="AM1169" s="103"/>
    </row>
    <row r="1170" spans="1:39">
      <c r="A1170" s="169" t="s">
        <v>869</v>
      </c>
      <c r="B1170" s="169" t="s">
        <v>19</v>
      </c>
      <c r="C1170" s="183" t="s">
        <v>149</v>
      </c>
      <c r="D1170" s="151">
        <v>0.12123842592592593</v>
      </c>
      <c r="E1170" s="151">
        <v>0.11241226851851853</v>
      </c>
      <c r="F1170" s="152">
        <v>78.349999999999994</v>
      </c>
      <c r="G1170" s="188">
        <v>309.74</v>
      </c>
      <c r="H1170" s="104" t="s">
        <v>82</v>
      </c>
      <c r="I1170" s="198" t="s">
        <v>16</v>
      </c>
      <c r="J1170" s="198">
        <v>48</v>
      </c>
      <c r="K1170" s="103"/>
      <c r="L1170" s="103"/>
      <c r="M1170" s="103"/>
      <c r="N1170" s="103"/>
      <c r="O1170" s="103"/>
      <c r="P1170" s="103"/>
      <c r="Q1170" s="103"/>
      <c r="R1170" s="103"/>
      <c r="S1170" s="103"/>
      <c r="T1170" s="103"/>
      <c r="U1170" s="103"/>
      <c r="V1170" s="103"/>
      <c r="W1170" s="103"/>
      <c r="X1170" s="103"/>
      <c r="Y1170" s="103"/>
      <c r="Z1170" s="103"/>
      <c r="AA1170" s="103"/>
      <c r="AB1170" s="103"/>
      <c r="AC1170" s="103"/>
      <c r="AD1170" s="103"/>
      <c r="AE1170" s="103"/>
      <c r="AF1170" s="103"/>
      <c r="AG1170" s="103"/>
      <c r="AH1170" s="103"/>
      <c r="AI1170" s="103"/>
      <c r="AJ1170" s="103"/>
      <c r="AK1170" s="103"/>
      <c r="AL1170" s="103"/>
      <c r="AM1170" s="103"/>
    </row>
    <row r="1171" spans="1:39">
      <c r="A1171" s="169" t="s">
        <v>870</v>
      </c>
      <c r="B1171" s="169" t="s">
        <v>19</v>
      </c>
      <c r="C1171" s="183" t="s">
        <v>871</v>
      </c>
      <c r="D1171" s="151">
        <v>0.11333333333333334</v>
      </c>
      <c r="E1171" s="151">
        <v>0.11333333333333334</v>
      </c>
      <c r="F1171" s="152">
        <v>77.709999999999994</v>
      </c>
      <c r="G1171" s="188"/>
      <c r="H1171" s="104" t="s">
        <v>82</v>
      </c>
      <c r="I1171" s="198" t="s">
        <v>16</v>
      </c>
      <c r="J1171" s="198">
        <v>36</v>
      </c>
      <c r="K1171" s="103"/>
      <c r="L1171" s="103"/>
      <c r="M1171" s="103"/>
      <c r="N1171" s="103"/>
      <c r="O1171" s="103"/>
      <c r="P1171" s="103"/>
      <c r="Q1171" s="103"/>
      <c r="R1171" s="103"/>
      <c r="S1171" s="103"/>
      <c r="T1171" s="103"/>
      <c r="U1171" s="103"/>
      <c r="V1171" s="103"/>
      <c r="W1171" s="103"/>
      <c r="X1171" s="103"/>
      <c r="Y1171" s="103"/>
      <c r="Z1171" s="103"/>
      <c r="AA1171" s="103"/>
      <c r="AB1171" s="103"/>
      <c r="AC1171" s="103"/>
      <c r="AD1171" s="103"/>
      <c r="AE1171" s="103"/>
      <c r="AF1171" s="103"/>
      <c r="AG1171" s="103"/>
      <c r="AH1171" s="103"/>
      <c r="AI1171" s="103"/>
      <c r="AJ1171" s="103"/>
      <c r="AK1171" s="103"/>
      <c r="AL1171" s="103"/>
      <c r="AM1171" s="103"/>
    </row>
    <row r="1172" spans="1:39">
      <c r="A1172" s="169" t="s">
        <v>870</v>
      </c>
      <c r="B1172" s="169" t="s">
        <v>19</v>
      </c>
      <c r="C1172" s="183" t="s">
        <v>150</v>
      </c>
      <c r="D1172" s="151">
        <v>0.11458333333333333</v>
      </c>
      <c r="E1172" s="151">
        <v>0.11458333333333333</v>
      </c>
      <c r="F1172" s="152">
        <v>76.86</v>
      </c>
      <c r="G1172" s="188"/>
      <c r="H1172" s="104" t="s">
        <v>82</v>
      </c>
      <c r="I1172" s="198" t="s">
        <v>16</v>
      </c>
      <c r="J1172" s="198">
        <v>37</v>
      </c>
      <c r="K1172" s="103"/>
      <c r="L1172" s="103"/>
      <c r="M1172" s="103"/>
      <c r="N1172" s="103"/>
      <c r="O1172" s="103"/>
      <c r="P1172" s="103"/>
      <c r="Q1172" s="103"/>
      <c r="R1172" s="103"/>
      <c r="S1172" s="103"/>
      <c r="T1172" s="103"/>
      <c r="U1172" s="103"/>
      <c r="V1172" s="103"/>
      <c r="W1172" s="103"/>
      <c r="X1172" s="103"/>
      <c r="Y1172" s="103"/>
      <c r="Z1172" s="103"/>
      <c r="AA1172" s="103"/>
      <c r="AB1172" s="103"/>
      <c r="AC1172" s="103"/>
      <c r="AD1172" s="103"/>
      <c r="AE1172" s="103"/>
      <c r="AF1172" s="103"/>
      <c r="AG1172" s="103"/>
      <c r="AH1172" s="103"/>
      <c r="AI1172" s="103"/>
      <c r="AJ1172" s="103"/>
      <c r="AK1172" s="103"/>
      <c r="AL1172" s="103"/>
      <c r="AM1172" s="103"/>
    </row>
    <row r="1173" spans="1:39">
      <c r="A1173" s="169" t="s">
        <v>870</v>
      </c>
      <c r="B1173" s="169" t="s">
        <v>19</v>
      </c>
      <c r="C1173" s="183" t="s">
        <v>767</v>
      </c>
      <c r="D1173" s="151">
        <v>0.13951388888888888</v>
      </c>
      <c r="E1173" s="151">
        <v>0.11465251388888888</v>
      </c>
      <c r="F1173" s="152">
        <v>76.819999999999993</v>
      </c>
      <c r="G1173" s="188"/>
      <c r="H1173" s="104" t="s">
        <v>82</v>
      </c>
      <c r="I1173" s="198" t="s">
        <v>16</v>
      </c>
      <c r="J1173" s="198">
        <v>62</v>
      </c>
      <c r="K1173" s="103"/>
      <c r="L1173" s="103"/>
      <c r="M1173" s="103"/>
      <c r="N1173" s="103"/>
      <c r="O1173" s="103"/>
      <c r="P1173" s="103"/>
      <c r="Q1173" s="103"/>
      <c r="R1173" s="103"/>
      <c r="S1173" s="103"/>
      <c r="T1173" s="103"/>
      <c r="U1173" s="103"/>
      <c r="V1173" s="103"/>
      <c r="W1173" s="103"/>
      <c r="X1173" s="103"/>
      <c r="Y1173" s="103"/>
      <c r="Z1173" s="103"/>
      <c r="AA1173" s="103"/>
      <c r="AB1173" s="103"/>
      <c r="AC1173" s="103"/>
      <c r="AD1173" s="103"/>
      <c r="AE1173" s="103"/>
      <c r="AF1173" s="103"/>
      <c r="AG1173" s="103"/>
      <c r="AH1173" s="103"/>
      <c r="AI1173" s="103"/>
      <c r="AJ1173" s="103"/>
      <c r="AK1173" s="103"/>
      <c r="AL1173" s="103"/>
      <c r="AM1173" s="103"/>
    </row>
    <row r="1174" spans="1:39">
      <c r="A1174" s="169" t="s">
        <v>870</v>
      </c>
      <c r="B1174" s="169" t="s">
        <v>19</v>
      </c>
      <c r="C1174" s="183" t="s">
        <v>691</v>
      </c>
      <c r="D1174" s="151">
        <v>0.14410879629629628</v>
      </c>
      <c r="E1174" s="151">
        <v>0.12076317129629628</v>
      </c>
      <c r="F1174" s="152">
        <v>72.930000000000007</v>
      </c>
      <c r="G1174" s="188"/>
      <c r="H1174" s="104" t="s">
        <v>82</v>
      </c>
      <c r="I1174" s="198" t="s">
        <v>16</v>
      </c>
      <c r="J1174" s="198">
        <v>60</v>
      </c>
      <c r="K1174" s="103"/>
      <c r="L1174" s="103"/>
      <c r="M1174" s="103"/>
      <c r="N1174" s="103"/>
      <c r="O1174" s="103"/>
      <c r="P1174" s="103"/>
      <c r="Q1174" s="103"/>
      <c r="R1174" s="103"/>
      <c r="S1174" s="103"/>
      <c r="T1174" s="103"/>
      <c r="U1174" s="103"/>
      <c r="V1174" s="103"/>
      <c r="W1174" s="103"/>
      <c r="X1174" s="103"/>
      <c r="Y1174" s="103"/>
      <c r="Z1174" s="103"/>
      <c r="AA1174" s="103"/>
      <c r="AB1174" s="103"/>
      <c r="AC1174" s="103"/>
      <c r="AD1174" s="103"/>
      <c r="AE1174" s="103"/>
      <c r="AF1174" s="103"/>
      <c r="AG1174" s="103"/>
      <c r="AH1174" s="103"/>
      <c r="AI1174" s="103"/>
      <c r="AJ1174" s="103"/>
      <c r="AK1174" s="103"/>
      <c r="AL1174" s="103"/>
      <c r="AM1174" s="103"/>
    </row>
    <row r="1175" spans="1:39">
      <c r="A1175" s="169" t="s">
        <v>870</v>
      </c>
      <c r="B1175" s="169" t="s">
        <v>19</v>
      </c>
      <c r="C1175" s="183" t="s">
        <v>630</v>
      </c>
      <c r="D1175" s="151">
        <v>0.12165509259259259</v>
      </c>
      <c r="E1175" s="151">
        <v>0.12165509259259259</v>
      </c>
      <c r="F1175" s="152">
        <v>72.400000000000006</v>
      </c>
      <c r="G1175" s="188"/>
      <c r="H1175" s="104" t="s">
        <v>82</v>
      </c>
      <c r="I1175" s="198" t="s">
        <v>16</v>
      </c>
      <c r="J1175" s="198">
        <v>23</v>
      </c>
      <c r="K1175" s="103"/>
      <c r="L1175" s="103"/>
      <c r="M1175" s="103"/>
      <c r="N1175" s="103"/>
      <c r="O1175" s="103"/>
      <c r="P1175" s="103"/>
      <c r="Q1175" s="103"/>
      <c r="R1175" s="103"/>
      <c r="S1175" s="103"/>
      <c r="T1175" s="103"/>
      <c r="U1175" s="103"/>
      <c r="V1175" s="103"/>
      <c r="W1175" s="103"/>
      <c r="X1175" s="103"/>
      <c r="Y1175" s="103"/>
      <c r="Z1175" s="103"/>
      <c r="AA1175" s="103"/>
      <c r="AB1175" s="103"/>
      <c r="AC1175" s="103"/>
      <c r="AD1175" s="103"/>
      <c r="AE1175" s="103"/>
      <c r="AF1175" s="103"/>
      <c r="AG1175" s="103"/>
      <c r="AH1175" s="103"/>
      <c r="AI1175" s="103"/>
      <c r="AJ1175" s="103"/>
      <c r="AK1175" s="103"/>
      <c r="AL1175" s="103"/>
      <c r="AM1175" s="103"/>
    </row>
    <row r="1176" spans="1:39">
      <c r="A1176" s="169" t="s">
        <v>870</v>
      </c>
      <c r="B1176" s="169" t="s">
        <v>19</v>
      </c>
      <c r="C1176" s="183" t="s">
        <v>872</v>
      </c>
      <c r="D1176" s="151">
        <v>0.15151620370370369</v>
      </c>
      <c r="E1176" s="151">
        <v>0.13560700231481482</v>
      </c>
      <c r="F1176" s="152">
        <v>71.099999999999994</v>
      </c>
      <c r="G1176" s="188"/>
      <c r="H1176" s="104" t="s">
        <v>82</v>
      </c>
      <c r="I1176" s="198" t="s">
        <v>15</v>
      </c>
      <c r="J1176" s="198">
        <v>50</v>
      </c>
      <c r="K1176" s="103"/>
      <c r="L1176" s="103"/>
      <c r="M1176" s="103"/>
      <c r="N1176" s="103"/>
      <c r="O1176" s="103"/>
      <c r="P1176" s="103"/>
      <c r="Q1176" s="103"/>
      <c r="R1176" s="103"/>
      <c r="S1176" s="103"/>
      <c r="T1176" s="103"/>
      <c r="U1176" s="103"/>
      <c r="V1176" s="103"/>
      <c r="W1176" s="103"/>
      <c r="X1176" s="103"/>
      <c r="Y1176" s="103"/>
      <c r="Z1176" s="103"/>
      <c r="AA1176" s="103"/>
      <c r="AB1176" s="103"/>
      <c r="AC1176" s="103"/>
      <c r="AD1176" s="103"/>
      <c r="AE1176" s="103"/>
      <c r="AF1176" s="103"/>
      <c r="AG1176" s="103"/>
      <c r="AH1176" s="103"/>
      <c r="AI1176" s="103"/>
      <c r="AJ1176" s="103"/>
      <c r="AK1176" s="103"/>
      <c r="AL1176" s="103"/>
      <c r="AM1176" s="103"/>
    </row>
    <row r="1177" spans="1:39">
      <c r="A1177" s="169" t="s">
        <v>870</v>
      </c>
      <c r="B1177" s="169" t="s">
        <v>19</v>
      </c>
      <c r="C1177" s="183" t="s">
        <v>628</v>
      </c>
      <c r="D1177" s="151">
        <v>0.12447916666666665</v>
      </c>
      <c r="E1177" s="151">
        <v>0.12447916666666665</v>
      </c>
      <c r="F1177" s="152">
        <v>70.75</v>
      </c>
      <c r="G1177" s="188"/>
      <c r="H1177" s="104" t="s">
        <v>82</v>
      </c>
      <c r="I1177" s="198" t="s">
        <v>16</v>
      </c>
      <c r="J1177" s="198">
        <v>30</v>
      </c>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103"/>
      <c r="AL1177" s="103"/>
      <c r="AM1177" s="103"/>
    </row>
    <row r="1178" spans="1:39">
      <c r="A1178" s="169" t="s">
        <v>870</v>
      </c>
      <c r="B1178" s="169" t="s">
        <v>19</v>
      </c>
      <c r="C1178" s="183" t="s">
        <v>692</v>
      </c>
      <c r="D1178" s="151">
        <v>0.1446875</v>
      </c>
      <c r="E1178" s="151">
        <v>0.13209968750000001</v>
      </c>
      <c r="F1178" s="152">
        <v>66.67</v>
      </c>
      <c r="G1178" s="188"/>
      <c r="H1178" s="104" t="s">
        <v>82</v>
      </c>
      <c r="I1178" s="198" t="s">
        <v>16</v>
      </c>
      <c r="J1178" s="198">
        <v>50</v>
      </c>
      <c r="K1178" s="103"/>
      <c r="L1178" s="103"/>
      <c r="M1178" s="103"/>
      <c r="N1178" s="103"/>
      <c r="O1178" s="103"/>
      <c r="P1178" s="103"/>
      <c r="Q1178" s="103"/>
      <c r="R1178" s="103"/>
      <c r="S1178" s="103"/>
      <c r="T1178" s="103"/>
      <c r="U1178" s="103"/>
      <c r="V1178" s="103"/>
      <c r="W1178" s="103"/>
      <c r="X1178" s="103"/>
      <c r="Y1178" s="103"/>
      <c r="Z1178" s="103"/>
      <c r="AA1178" s="103"/>
      <c r="AB1178" s="103"/>
      <c r="AC1178" s="103"/>
      <c r="AD1178" s="103"/>
      <c r="AE1178" s="103"/>
      <c r="AF1178" s="103"/>
      <c r="AG1178" s="103"/>
      <c r="AH1178" s="103"/>
      <c r="AI1178" s="103"/>
      <c r="AJ1178" s="103"/>
      <c r="AK1178" s="103"/>
      <c r="AL1178" s="103"/>
      <c r="AM1178" s="103"/>
    </row>
    <row r="1179" spans="1:39">
      <c r="A1179" s="169" t="s">
        <v>870</v>
      </c>
      <c r="B1179" s="169" t="s">
        <v>19</v>
      </c>
      <c r="C1179" s="183" t="s">
        <v>632</v>
      </c>
      <c r="D1179" s="151">
        <v>0.16184027777777779</v>
      </c>
      <c r="E1179" s="151">
        <v>0.14484704861111111</v>
      </c>
      <c r="F1179" s="152">
        <v>66.56</v>
      </c>
      <c r="G1179" s="188"/>
      <c r="H1179" s="104" t="s">
        <v>82</v>
      </c>
      <c r="I1179" s="198" t="s">
        <v>15</v>
      </c>
      <c r="J1179" s="198">
        <v>50</v>
      </c>
      <c r="K1179" s="103"/>
      <c r="L1179" s="103"/>
      <c r="M1179" s="103"/>
      <c r="N1179" s="103"/>
      <c r="O1179" s="103"/>
      <c r="P1179" s="103"/>
      <c r="Q1179" s="103"/>
      <c r="R1179" s="103"/>
      <c r="S1179" s="103"/>
      <c r="T1179" s="103"/>
      <c r="U1179" s="103"/>
      <c r="V1179" s="103"/>
      <c r="W1179" s="103"/>
      <c r="X1179" s="103"/>
      <c r="Y1179" s="103"/>
      <c r="Z1179" s="103"/>
      <c r="AA1179" s="103"/>
      <c r="AB1179" s="103"/>
      <c r="AC1179" s="103"/>
      <c r="AD1179" s="103"/>
      <c r="AE1179" s="103"/>
      <c r="AF1179" s="103"/>
      <c r="AG1179" s="103"/>
      <c r="AH1179" s="103"/>
      <c r="AI1179" s="103"/>
      <c r="AJ1179" s="103"/>
      <c r="AK1179" s="103"/>
      <c r="AL1179" s="103"/>
      <c r="AM1179" s="103"/>
    </row>
    <row r="1180" spans="1:39">
      <c r="A1180" s="169" t="s">
        <v>870</v>
      </c>
      <c r="B1180" s="169" t="s">
        <v>19</v>
      </c>
      <c r="C1180" s="183" t="s">
        <v>634</v>
      </c>
      <c r="D1180" s="151">
        <v>0.14975694444444446</v>
      </c>
      <c r="E1180" s="151">
        <v>0.1334334375</v>
      </c>
      <c r="F1180" s="152">
        <v>66</v>
      </c>
      <c r="G1180" s="188"/>
      <c r="H1180" s="104" t="s">
        <v>82</v>
      </c>
      <c r="I1180" s="198" t="s">
        <v>16</v>
      </c>
      <c r="J1180" s="198">
        <v>53</v>
      </c>
      <c r="K1180" s="103"/>
      <c r="L1180" s="103"/>
      <c r="M1180" s="103"/>
      <c r="N1180" s="103"/>
      <c r="O1180" s="103"/>
      <c r="P1180" s="103"/>
      <c r="Q1180" s="103"/>
      <c r="R1180" s="103"/>
      <c r="S1180" s="103"/>
      <c r="T1180" s="103"/>
      <c r="U1180" s="103"/>
      <c r="V1180" s="103"/>
      <c r="W1180" s="103"/>
      <c r="X1180" s="103"/>
      <c r="Y1180" s="103"/>
      <c r="Z1180" s="103"/>
      <c r="AA1180" s="103"/>
      <c r="AB1180" s="103"/>
      <c r="AC1180" s="103"/>
      <c r="AD1180" s="103"/>
      <c r="AE1180" s="103"/>
      <c r="AF1180" s="103"/>
      <c r="AG1180" s="103"/>
      <c r="AH1180" s="103"/>
      <c r="AI1180" s="103"/>
      <c r="AJ1180" s="103"/>
      <c r="AK1180" s="103"/>
      <c r="AL1180" s="103"/>
      <c r="AM1180" s="103"/>
    </row>
    <row r="1181" spans="1:39">
      <c r="A1181" s="169" t="s">
        <v>870</v>
      </c>
      <c r="B1181" s="169" t="s">
        <v>19</v>
      </c>
      <c r="C1181" s="183" t="s">
        <v>873</v>
      </c>
      <c r="D1181" s="151">
        <v>0.13980324074074074</v>
      </c>
      <c r="E1181" s="151">
        <v>0.13359597685185184</v>
      </c>
      <c r="F1181" s="152">
        <v>65.92</v>
      </c>
      <c r="G1181" s="188"/>
      <c r="H1181" s="104" t="s">
        <v>82</v>
      </c>
      <c r="I1181" s="198" t="s">
        <v>16</v>
      </c>
      <c r="J1181" s="198">
        <v>44</v>
      </c>
      <c r="K1181" s="103"/>
      <c r="L1181" s="103"/>
      <c r="M1181" s="103"/>
      <c r="N1181" s="103"/>
      <c r="O1181" s="103"/>
      <c r="P1181" s="103"/>
      <c r="Q1181" s="103"/>
      <c r="R1181" s="103"/>
      <c r="S1181" s="103"/>
      <c r="T1181" s="103"/>
      <c r="U1181" s="103"/>
      <c r="V1181" s="103"/>
      <c r="W1181" s="103"/>
      <c r="X1181" s="103"/>
      <c r="Y1181" s="103"/>
      <c r="Z1181" s="103"/>
      <c r="AA1181" s="103"/>
      <c r="AB1181" s="103"/>
      <c r="AC1181" s="103"/>
      <c r="AD1181" s="103"/>
      <c r="AE1181" s="103"/>
      <c r="AF1181" s="103"/>
      <c r="AG1181" s="103"/>
      <c r="AH1181" s="103"/>
      <c r="AI1181" s="103"/>
      <c r="AJ1181" s="103"/>
      <c r="AK1181" s="103"/>
      <c r="AL1181" s="103"/>
      <c r="AM1181" s="103"/>
    </row>
    <row r="1182" spans="1:39">
      <c r="A1182" s="169" t="s">
        <v>870</v>
      </c>
      <c r="B1182" s="169" t="s">
        <v>19</v>
      </c>
      <c r="C1182" s="183" t="s">
        <v>694</v>
      </c>
      <c r="D1182" s="151">
        <v>0.16978009259259261</v>
      </c>
      <c r="E1182" s="151">
        <v>0.15466966435185187</v>
      </c>
      <c r="F1182" s="152">
        <v>62.34</v>
      </c>
      <c r="G1182" s="188"/>
      <c r="H1182" s="104" t="s">
        <v>82</v>
      </c>
      <c r="I1182" s="198" t="s">
        <v>15</v>
      </c>
      <c r="J1182" s="198">
        <v>48</v>
      </c>
      <c r="K1182" s="103"/>
      <c r="L1182" s="103"/>
      <c r="M1182" s="103"/>
      <c r="N1182" s="103"/>
      <c r="O1182" s="103"/>
      <c r="P1182" s="103"/>
      <c r="Q1182" s="103"/>
      <c r="R1182" s="103"/>
      <c r="S1182" s="103"/>
      <c r="T1182" s="103"/>
      <c r="U1182" s="103"/>
      <c r="V1182" s="103"/>
      <c r="W1182" s="103"/>
      <c r="X1182" s="103"/>
      <c r="Y1182" s="103"/>
      <c r="Z1182" s="103"/>
      <c r="AA1182" s="103"/>
      <c r="AB1182" s="103"/>
      <c r="AC1182" s="103"/>
      <c r="AD1182" s="103"/>
      <c r="AE1182" s="103"/>
      <c r="AF1182" s="103"/>
      <c r="AG1182" s="103"/>
      <c r="AH1182" s="103"/>
      <c r="AI1182" s="103"/>
      <c r="AJ1182" s="103"/>
      <c r="AK1182" s="103"/>
      <c r="AL1182" s="103"/>
      <c r="AM1182" s="103"/>
    </row>
    <row r="1183" spans="1:39">
      <c r="A1183" s="169" t="s">
        <v>870</v>
      </c>
      <c r="B1183" s="169" t="s">
        <v>19</v>
      </c>
      <c r="C1183" s="183" t="s">
        <v>839</v>
      </c>
      <c r="D1183" s="151">
        <v>0.1474537037037037</v>
      </c>
      <c r="E1183" s="151">
        <v>0.14193893518518519</v>
      </c>
      <c r="F1183" s="152">
        <v>62.05</v>
      </c>
      <c r="G1183" s="188"/>
      <c r="H1183" s="104" t="s">
        <v>82</v>
      </c>
      <c r="I1183" s="198" t="s">
        <v>16</v>
      </c>
      <c r="J1183" s="198">
        <v>43</v>
      </c>
      <c r="K1183" s="103"/>
      <c r="L1183" s="103"/>
      <c r="M1183" s="103"/>
      <c r="N1183" s="103"/>
      <c r="O1183" s="103"/>
      <c r="P1183" s="103"/>
      <c r="Q1183" s="103"/>
      <c r="R1183" s="103"/>
      <c r="S1183" s="103"/>
      <c r="T1183" s="103"/>
      <c r="U1183" s="103"/>
      <c r="V1183" s="103"/>
      <c r="W1183" s="103"/>
      <c r="X1183" s="103"/>
      <c r="Y1183" s="103"/>
      <c r="Z1183" s="103"/>
      <c r="AA1183" s="103"/>
      <c r="AB1183" s="103"/>
      <c r="AC1183" s="103"/>
      <c r="AD1183" s="103"/>
      <c r="AE1183" s="103"/>
      <c r="AF1183" s="103"/>
      <c r="AG1183" s="103"/>
      <c r="AH1183" s="103"/>
      <c r="AI1183" s="103"/>
      <c r="AJ1183" s="103"/>
      <c r="AK1183" s="103"/>
      <c r="AL1183" s="103"/>
      <c r="AM1183" s="103"/>
    </row>
    <row r="1184" spans="1:39">
      <c r="A1184" s="169" t="s">
        <v>870</v>
      </c>
      <c r="B1184" s="169" t="s">
        <v>19</v>
      </c>
      <c r="C1184" s="183" t="s">
        <v>874</v>
      </c>
      <c r="D1184" s="151">
        <v>0.15211805555555555</v>
      </c>
      <c r="E1184" s="151">
        <v>0.14747845486111111</v>
      </c>
      <c r="F1184" s="152">
        <v>59.72</v>
      </c>
      <c r="G1184" s="188"/>
      <c r="H1184" s="104" t="s">
        <v>82</v>
      </c>
      <c r="I1184" s="198" t="s">
        <v>16</v>
      </c>
      <c r="J1184" s="198">
        <v>42</v>
      </c>
      <c r="K1184" s="103"/>
      <c r="L1184" s="103"/>
      <c r="M1184" s="103"/>
      <c r="N1184" s="103"/>
      <c r="O1184" s="103"/>
      <c r="P1184" s="103"/>
      <c r="Q1184" s="103"/>
      <c r="R1184" s="103"/>
      <c r="S1184" s="103"/>
      <c r="T1184" s="103"/>
      <c r="U1184" s="103"/>
      <c r="V1184" s="103"/>
      <c r="W1184" s="103"/>
      <c r="X1184" s="103"/>
      <c r="Y1184" s="103"/>
      <c r="Z1184" s="103"/>
      <c r="AA1184" s="103"/>
      <c r="AB1184" s="103"/>
      <c r="AC1184" s="103"/>
      <c r="AD1184" s="103"/>
      <c r="AE1184" s="103"/>
      <c r="AF1184" s="103"/>
      <c r="AG1184" s="103"/>
      <c r="AH1184" s="103"/>
      <c r="AI1184" s="103"/>
      <c r="AJ1184" s="103"/>
      <c r="AK1184" s="103"/>
      <c r="AL1184" s="103"/>
      <c r="AM1184" s="103"/>
    </row>
    <row r="1185" spans="1:39">
      <c r="A1185" s="169" t="s">
        <v>870</v>
      </c>
      <c r="B1185" s="169" t="s">
        <v>19</v>
      </c>
      <c r="C1185" s="183" t="s">
        <v>842</v>
      </c>
      <c r="D1185" s="151">
        <v>0.14770833333333333</v>
      </c>
      <c r="E1185" s="151">
        <v>0.14770833333333333</v>
      </c>
      <c r="F1185" s="152">
        <v>59.63</v>
      </c>
      <c r="G1185" s="188"/>
      <c r="H1185" s="104" t="s">
        <v>82</v>
      </c>
      <c r="I1185" s="198" t="s">
        <v>16</v>
      </c>
      <c r="J1185" s="198">
        <v>32</v>
      </c>
      <c r="K1185" s="103"/>
      <c r="L1185" s="103"/>
      <c r="M1185" s="103"/>
      <c r="N1185" s="103"/>
      <c r="O1185" s="103"/>
      <c r="P1185" s="103"/>
      <c r="Q1185" s="103"/>
      <c r="R1185" s="103"/>
      <c r="S1185" s="103"/>
      <c r="T1185" s="103"/>
      <c r="U1185" s="103"/>
      <c r="V1185" s="103"/>
      <c r="W1185" s="103"/>
      <c r="X1185" s="103"/>
      <c r="Y1185" s="103"/>
      <c r="Z1185" s="103"/>
      <c r="AA1185" s="103"/>
      <c r="AB1185" s="103"/>
      <c r="AC1185" s="103"/>
      <c r="AD1185" s="103"/>
      <c r="AE1185" s="103"/>
      <c r="AF1185" s="103"/>
      <c r="AG1185" s="103"/>
      <c r="AH1185" s="103"/>
      <c r="AI1185" s="103"/>
      <c r="AJ1185" s="103"/>
      <c r="AK1185" s="103"/>
      <c r="AL1185" s="103"/>
      <c r="AM1185" s="103"/>
    </row>
    <row r="1186" spans="1:39">
      <c r="A1186" s="169" t="s">
        <v>870</v>
      </c>
      <c r="B1186" s="169" t="s">
        <v>19</v>
      </c>
      <c r="C1186" s="183" t="s">
        <v>875</v>
      </c>
      <c r="D1186" s="151">
        <v>0.15182870370370369</v>
      </c>
      <c r="E1186" s="151">
        <v>0.14932353009259258</v>
      </c>
      <c r="F1186" s="152">
        <v>58.98</v>
      </c>
      <c r="G1186" s="188"/>
      <c r="H1186" s="104" t="s">
        <v>82</v>
      </c>
      <c r="I1186" s="198" t="s">
        <v>16</v>
      </c>
      <c r="J1186" s="198">
        <v>40</v>
      </c>
      <c r="K1186" s="103"/>
      <c r="L1186" s="103"/>
      <c r="M1186" s="103"/>
      <c r="N1186" s="103"/>
      <c r="O1186" s="103"/>
      <c r="P1186" s="103"/>
      <c r="Q1186" s="103"/>
      <c r="R1186" s="103"/>
      <c r="S1186" s="103"/>
      <c r="T1186" s="103"/>
      <c r="U1186" s="103"/>
      <c r="V1186" s="103"/>
      <c r="W1186" s="103"/>
      <c r="X1186" s="103"/>
      <c r="Y1186" s="103"/>
      <c r="Z1186" s="103"/>
      <c r="AA1186" s="103"/>
      <c r="AB1186" s="103"/>
      <c r="AC1186" s="103"/>
      <c r="AD1186" s="103"/>
      <c r="AE1186" s="103"/>
      <c r="AF1186" s="103"/>
      <c r="AG1186" s="103"/>
      <c r="AH1186" s="103"/>
      <c r="AI1186" s="103"/>
      <c r="AJ1186" s="103"/>
      <c r="AK1186" s="103"/>
      <c r="AL1186" s="103"/>
      <c r="AM1186" s="103"/>
    </row>
    <row r="1187" spans="1:39">
      <c r="A1187" s="169" t="s">
        <v>870</v>
      </c>
      <c r="B1187" s="169" t="s">
        <v>19</v>
      </c>
      <c r="C1187" s="183" t="s">
        <v>876</v>
      </c>
      <c r="D1187" s="151">
        <v>0.1620601851851852</v>
      </c>
      <c r="E1187" s="151">
        <v>0.15142903703703706</v>
      </c>
      <c r="F1187" s="152">
        <v>58.16</v>
      </c>
      <c r="G1187" s="188"/>
      <c r="H1187" s="104" t="s">
        <v>82</v>
      </c>
      <c r="I1187" s="198" t="s">
        <v>16</v>
      </c>
      <c r="J1187" s="198">
        <v>47</v>
      </c>
      <c r="K1187" s="103"/>
      <c r="L1187" s="103"/>
      <c r="M1187" s="103"/>
      <c r="N1187" s="103"/>
      <c r="O1187" s="103"/>
      <c r="P1187" s="103"/>
      <c r="Q1187" s="103"/>
      <c r="R1187" s="103"/>
      <c r="S1187" s="103"/>
      <c r="T1187" s="103"/>
      <c r="U1187" s="103"/>
      <c r="V1187" s="103"/>
      <c r="W1187" s="103"/>
      <c r="X1187" s="103"/>
      <c r="Y1187" s="103"/>
      <c r="Z1187" s="103"/>
      <c r="AA1187" s="103"/>
      <c r="AB1187" s="103"/>
      <c r="AC1187" s="103"/>
      <c r="AD1187" s="103"/>
      <c r="AE1187" s="103"/>
      <c r="AF1187" s="103"/>
      <c r="AG1187" s="103"/>
      <c r="AH1187" s="103"/>
      <c r="AI1187" s="103"/>
      <c r="AJ1187" s="103"/>
      <c r="AK1187" s="103"/>
      <c r="AL1187" s="103"/>
      <c r="AM1187" s="103"/>
    </row>
    <row r="1188" spans="1:39">
      <c r="A1188" s="169" t="s">
        <v>870</v>
      </c>
      <c r="B1188" s="169" t="s">
        <v>19</v>
      </c>
      <c r="C1188" s="183" t="s">
        <v>877</v>
      </c>
      <c r="D1188" s="151">
        <v>0.17075231481481482</v>
      </c>
      <c r="E1188" s="151">
        <v>0.17075231481481482</v>
      </c>
      <c r="F1188" s="152">
        <v>56.46</v>
      </c>
      <c r="G1188" s="188"/>
      <c r="H1188" s="104" t="s">
        <v>82</v>
      </c>
      <c r="I1188" s="198" t="s">
        <v>15</v>
      </c>
      <c r="J1188" s="198">
        <v>31</v>
      </c>
      <c r="K1188" s="103"/>
      <c r="L1188" s="103"/>
      <c r="M1188" s="103"/>
      <c r="N1188" s="103"/>
      <c r="O1188" s="103"/>
      <c r="P1188" s="103"/>
      <c r="Q1188" s="103"/>
      <c r="R1188" s="103"/>
      <c r="S1188" s="103"/>
      <c r="T1188" s="103"/>
      <c r="U1188" s="103"/>
      <c r="V1188" s="103"/>
      <c r="W1188" s="103"/>
      <c r="X1188" s="103"/>
      <c r="Y1188" s="103"/>
      <c r="Z1188" s="103"/>
      <c r="AA1188" s="103"/>
      <c r="AB1188" s="103"/>
      <c r="AC1188" s="103"/>
      <c r="AD1188" s="103"/>
      <c r="AE1188" s="103"/>
      <c r="AF1188" s="103"/>
      <c r="AG1188" s="103"/>
      <c r="AH1188" s="103"/>
      <c r="AI1188" s="103"/>
      <c r="AJ1188" s="103"/>
      <c r="AK1188" s="103"/>
      <c r="AL1188" s="103"/>
      <c r="AM1188" s="103"/>
    </row>
    <row r="1189" spans="1:39">
      <c r="A1189" s="169" t="s">
        <v>870</v>
      </c>
      <c r="B1189" s="169" t="s">
        <v>19</v>
      </c>
      <c r="C1189" s="183" t="s">
        <v>846</v>
      </c>
      <c r="D1189" s="151">
        <v>0.15736111111111112</v>
      </c>
      <c r="E1189" s="151">
        <v>0.15736111111111112</v>
      </c>
      <c r="F1189" s="152">
        <v>55.97</v>
      </c>
      <c r="G1189" s="188"/>
      <c r="H1189" s="104" t="s">
        <v>82</v>
      </c>
      <c r="I1189" s="198" t="s">
        <v>16</v>
      </c>
      <c r="J1189" s="198">
        <v>35</v>
      </c>
      <c r="K1189" s="103"/>
      <c r="L1189" s="103"/>
      <c r="M1189" s="103"/>
      <c r="N1189" s="103"/>
      <c r="O1189" s="103"/>
      <c r="P1189" s="103"/>
      <c r="Q1189" s="103"/>
      <c r="R1189" s="103"/>
      <c r="S1189" s="103"/>
      <c r="T1189" s="103"/>
      <c r="U1189" s="103"/>
      <c r="V1189" s="103"/>
      <c r="W1189" s="103"/>
      <c r="X1189" s="103"/>
      <c r="Y1189" s="103"/>
      <c r="Z1189" s="103"/>
      <c r="AA1189" s="103"/>
      <c r="AB1189" s="103"/>
      <c r="AC1189" s="103"/>
      <c r="AD1189" s="103"/>
      <c r="AE1189" s="103"/>
      <c r="AF1189" s="103"/>
      <c r="AG1189" s="103"/>
      <c r="AH1189" s="103"/>
      <c r="AI1189" s="103"/>
      <c r="AJ1189" s="103"/>
      <c r="AK1189" s="103"/>
      <c r="AL1189" s="103"/>
      <c r="AM1189" s="103"/>
    </row>
    <row r="1190" spans="1:39">
      <c r="A1190" s="169" t="s">
        <v>870</v>
      </c>
      <c r="B1190" s="169" t="s">
        <v>19</v>
      </c>
      <c r="C1190" s="183" t="s">
        <v>847</v>
      </c>
      <c r="D1190" s="151">
        <v>0.16619212962962962</v>
      </c>
      <c r="E1190" s="151">
        <v>0.15881319907407407</v>
      </c>
      <c r="F1190" s="152">
        <v>55.46</v>
      </c>
      <c r="G1190" s="188"/>
      <c r="H1190" s="104" t="s">
        <v>82</v>
      </c>
      <c r="I1190" s="198" t="s">
        <v>16</v>
      </c>
      <c r="J1190" s="198">
        <v>44</v>
      </c>
      <c r="K1190" s="103"/>
      <c r="L1190" s="103"/>
      <c r="M1190" s="103"/>
      <c r="N1190" s="103"/>
      <c r="O1190" s="103"/>
      <c r="P1190" s="103"/>
      <c r="Q1190" s="103"/>
      <c r="R1190" s="103"/>
      <c r="S1190" s="103"/>
      <c r="T1190" s="103"/>
      <c r="U1190" s="103"/>
      <c r="V1190" s="103"/>
      <c r="W1190" s="103"/>
      <c r="X1190" s="103"/>
      <c r="Y1190" s="103"/>
      <c r="Z1190" s="103"/>
      <c r="AA1190" s="103"/>
      <c r="AB1190" s="103"/>
      <c r="AC1190" s="103"/>
      <c r="AD1190" s="103"/>
      <c r="AE1190" s="103"/>
      <c r="AF1190" s="103"/>
      <c r="AG1190" s="103"/>
      <c r="AH1190" s="103"/>
      <c r="AI1190" s="103"/>
      <c r="AJ1190" s="103"/>
      <c r="AK1190" s="103"/>
      <c r="AL1190" s="103"/>
      <c r="AM1190" s="103"/>
    </row>
    <row r="1191" spans="1:39">
      <c r="A1191" s="169" t="s">
        <v>870</v>
      </c>
      <c r="B1191" s="169" t="s">
        <v>19</v>
      </c>
      <c r="C1191" s="183" t="s">
        <v>878</v>
      </c>
      <c r="D1191" s="151">
        <v>0.18561342592592592</v>
      </c>
      <c r="E1191" s="151">
        <v>0.16673654050925926</v>
      </c>
      <c r="F1191" s="152">
        <v>52.82</v>
      </c>
      <c r="G1191" s="188"/>
      <c r="H1191" s="104" t="s">
        <v>82</v>
      </c>
      <c r="I1191" s="198" t="s">
        <v>16</v>
      </c>
      <c r="J1191" s="198">
        <v>52</v>
      </c>
      <c r="K1191" s="103"/>
      <c r="L1191" s="103"/>
      <c r="M1191" s="103"/>
      <c r="N1191" s="103"/>
      <c r="O1191" s="103"/>
      <c r="P1191" s="103"/>
      <c r="Q1191" s="103"/>
      <c r="R1191" s="103"/>
      <c r="S1191" s="103"/>
      <c r="T1191" s="103"/>
      <c r="U1191" s="103"/>
      <c r="V1191" s="103"/>
      <c r="W1191" s="103"/>
      <c r="X1191" s="103"/>
      <c r="Y1191" s="103"/>
      <c r="Z1191" s="103"/>
      <c r="AA1191" s="103"/>
      <c r="AB1191" s="103"/>
      <c r="AC1191" s="103"/>
      <c r="AD1191" s="103"/>
      <c r="AE1191" s="103"/>
      <c r="AF1191" s="103"/>
      <c r="AG1191" s="103"/>
      <c r="AH1191" s="103"/>
      <c r="AI1191" s="103"/>
      <c r="AJ1191" s="103"/>
      <c r="AK1191" s="103"/>
      <c r="AL1191" s="103"/>
      <c r="AM1191" s="103"/>
    </row>
    <row r="1192" spans="1:39">
      <c r="A1192" s="169" t="s">
        <v>870</v>
      </c>
      <c r="B1192" s="169" t="s">
        <v>19</v>
      </c>
      <c r="C1192" s="183" t="s">
        <v>879</v>
      </c>
      <c r="D1192" s="151">
        <v>0.17177083333333332</v>
      </c>
      <c r="E1192" s="151">
        <v>0.17177083333333332</v>
      </c>
      <c r="F1192" s="152">
        <v>51.27</v>
      </c>
      <c r="G1192" s="188"/>
      <c r="H1192" s="104" t="s">
        <v>82</v>
      </c>
      <c r="I1192" s="198" t="s">
        <v>16</v>
      </c>
      <c r="J1192" s="198">
        <v>29</v>
      </c>
      <c r="K1192" s="103"/>
      <c r="L1192" s="103"/>
      <c r="M1192" s="103"/>
      <c r="N1192" s="103"/>
      <c r="O1192" s="103"/>
      <c r="P1192" s="103"/>
      <c r="Q1192" s="103"/>
      <c r="R1192" s="103"/>
      <c r="S1192" s="103"/>
      <c r="T1192" s="103"/>
      <c r="U1192" s="103"/>
      <c r="V1192" s="103"/>
      <c r="W1192" s="103"/>
      <c r="X1192" s="103"/>
      <c r="Y1192" s="103"/>
      <c r="Z1192" s="103"/>
      <c r="AA1192" s="103"/>
      <c r="AB1192" s="103"/>
      <c r="AC1192" s="103"/>
      <c r="AD1192" s="103"/>
      <c r="AE1192" s="103"/>
      <c r="AF1192" s="103"/>
      <c r="AG1192" s="103"/>
      <c r="AH1192" s="103"/>
      <c r="AI1192" s="103"/>
      <c r="AJ1192" s="103"/>
      <c r="AK1192" s="103"/>
      <c r="AL1192" s="103"/>
      <c r="AM1192" s="103"/>
    </row>
    <row r="1193" spans="1:39">
      <c r="A1193" s="169" t="s">
        <v>870</v>
      </c>
      <c r="B1193" s="169" t="s">
        <v>19</v>
      </c>
      <c r="C1193" s="183" t="s">
        <v>880</v>
      </c>
      <c r="D1193" s="151">
        <v>0.18828703703703706</v>
      </c>
      <c r="E1193" s="151">
        <v>0.17324290277777779</v>
      </c>
      <c r="F1193" s="152">
        <v>50.84</v>
      </c>
      <c r="G1193" s="188"/>
      <c r="H1193" s="104" t="s">
        <v>82</v>
      </c>
      <c r="I1193" s="198" t="s">
        <v>16</v>
      </c>
      <c r="J1193" s="198">
        <v>49</v>
      </c>
      <c r="K1193" s="103"/>
      <c r="L1193" s="103"/>
      <c r="M1193" s="103"/>
      <c r="N1193" s="103"/>
      <c r="O1193" s="103"/>
      <c r="P1193" s="103"/>
      <c r="Q1193" s="103"/>
      <c r="R1193" s="103"/>
      <c r="S1193" s="103"/>
      <c r="T1193" s="103"/>
      <c r="U1193" s="103"/>
      <c r="V1193" s="103"/>
      <c r="W1193" s="103"/>
      <c r="X1193" s="103"/>
      <c r="Y1193" s="103"/>
      <c r="Z1193" s="103"/>
      <c r="AA1193" s="103"/>
      <c r="AB1193" s="103"/>
      <c r="AC1193" s="103"/>
      <c r="AD1193" s="103"/>
      <c r="AE1193" s="103"/>
      <c r="AF1193" s="103"/>
      <c r="AG1193" s="103"/>
      <c r="AH1193" s="103"/>
      <c r="AI1193" s="103"/>
      <c r="AJ1193" s="103"/>
      <c r="AK1193" s="103"/>
      <c r="AL1193" s="103"/>
      <c r="AM1193" s="103"/>
    </row>
    <row r="1194" spans="1:39">
      <c r="A1194" s="169" t="s">
        <v>870</v>
      </c>
      <c r="B1194" s="169" t="s">
        <v>19</v>
      </c>
      <c r="C1194" s="183" t="s">
        <v>881</v>
      </c>
      <c r="D1194" s="151">
        <v>0.17348379629629629</v>
      </c>
      <c r="E1194" s="151">
        <v>0.17348379629629629</v>
      </c>
      <c r="F1194" s="152">
        <v>50.77</v>
      </c>
      <c r="G1194" s="188"/>
      <c r="H1194" s="104" t="s">
        <v>82</v>
      </c>
      <c r="I1194" s="198" t="s">
        <v>16</v>
      </c>
      <c r="J1194" s="198">
        <v>36</v>
      </c>
      <c r="K1194" s="103"/>
      <c r="L1194" s="103"/>
      <c r="M1194" s="103"/>
      <c r="N1194" s="103"/>
      <c r="O1194" s="103"/>
      <c r="P1194" s="103"/>
      <c r="Q1194" s="103"/>
      <c r="R1194" s="103"/>
      <c r="S1194" s="103"/>
      <c r="T1194" s="103"/>
      <c r="U1194" s="103"/>
      <c r="V1194" s="103"/>
      <c r="W1194" s="103"/>
      <c r="X1194" s="103"/>
      <c r="Y1194" s="103"/>
      <c r="Z1194" s="103"/>
      <c r="AA1194" s="103"/>
      <c r="AB1194" s="103"/>
      <c r="AC1194" s="103"/>
      <c r="AD1194" s="103"/>
      <c r="AE1194" s="103"/>
      <c r="AF1194" s="103"/>
      <c r="AG1194" s="103"/>
      <c r="AH1194" s="103"/>
      <c r="AI1194" s="103"/>
      <c r="AJ1194" s="103"/>
      <c r="AK1194" s="103"/>
      <c r="AL1194" s="103"/>
      <c r="AM1194" s="103"/>
    </row>
    <row r="1195" spans="1:39">
      <c r="A1195" s="169" t="s">
        <v>870</v>
      </c>
      <c r="B1195" s="169" t="s">
        <v>882</v>
      </c>
      <c r="C1195" s="183" t="s">
        <v>883</v>
      </c>
      <c r="D1195" s="151">
        <v>0.11315972222222222</v>
      </c>
      <c r="E1195" s="151">
        <v>0.11207338888888888</v>
      </c>
      <c r="F1195" s="152">
        <v>78.59</v>
      </c>
      <c r="G1195" s="188">
        <v>308.11</v>
      </c>
      <c r="H1195" s="104" t="s">
        <v>82</v>
      </c>
      <c r="I1195" s="198" t="s">
        <v>16</v>
      </c>
      <c r="J1195" s="198">
        <v>39</v>
      </c>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103"/>
      <c r="AL1195" s="103"/>
      <c r="AM1195" s="103"/>
    </row>
    <row r="1196" spans="1:39">
      <c r="A1196" s="169" t="s">
        <v>870</v>
      </c>
      <c r="B1196" s="169" t="s">
        <v>882</v>
      </c>
      <c r="C1196" s="183" t="s">
        <v>456</v>
      </c>
      <c r="D1196" s="151">
        <v>0.11607638888888888</v>
      </c>
      <c r="E1196" s="151">
        <v>0.11253605902777777</v>
      </c>
      <c r="F1196" s="152">
        <v>78.260000000000005</v>
      </c>
      <c r="G1196" s="188"/>
      <c r="H1196" s="104" t="s">
        <v>82</v>
      </c>
      <c r="I1196" s="198" t="s">
        <v>16</v>
      </c>
      <c r="J1196" s="198">
        <v>42</v>
      </c>
      <c r="K1196" s="103"/>
      <c r="L1196" s="103"/>
      <c r="M1196" s="103"/>
      <c r="N1196" s="103"/>
      <c r="O1196" s="103"/>
      <c r="P1196" s="103"/>
      <c r="Q1196" s="103"/>
      <c r="R1196" s="103"/>
      <c r="S1196" s="103"/>
      <c r="T1196" s="103"/>
      <c r="U1196" s="103"/>
      <c r="V1196" s="103"/>
      <c r="W1196" s="103"/>
      <c r="X1196" s="103"/>
      <c r="Y1196" s="103"/>
      <c r="Z1196" s="103"/>
      <c r="AA1196" s="103"/>
      <c r="AB1196" s="103"/>
      <c r="AC1196" s="103"/>
      <c r="AD1196" s="103"/>
      <c r="AE1196" s="103"/>
      <c r="AF1196" s="103"/>
      <c r="AG1196" s="103"/>
      <c r="AH1196" s="103"/>
      <c r="AI1196" s="103"/>
      <c r="AJ1196" s="103"/>
      <c r="AK1196" s="103"/>
      <c r="AL1196" s="103"/>
      <c r="AM1196" s="103"/>
    </row>
    <row r="1197" spans="1:39">
      <c r="A1197" s="169" t="s">
        <v>870</v>
      </c>
      <c r="B1197" s="169" t="s">
        <v>882</v>
      </c>
      <c r="C1197" s="183" t="s">
        <v>814</v>
      </c>
      <c r="D1197" s="151">
        <v>0.12946759259259258</v>
      </c>
      <c r="E1197" s="151">
        <v>0.12616616898148147</v>
      </c>
      <c r="F1197" s="152">
        <v>76.42</v>
      </c>
      <c r="G1197" s="162"/>
      <c r="H1197" s="104" t="s">
        <v>82</v>
      </c>
      <c r="I1197" s="198" t="s">
        <v>15</v>
      </c>
      <c r="J1197" s="198">
        <v>40</v>
      </c>
      <c r="K1197" s="103"/>
      <c r="L1197" s="103"/>
      <c r="M1197" s="103"/>
      <c r="N1197" s="103"/>
      <c r="O1197" s="103"/>
      <c r="P1197" s="103"/>
      <c r="Q1197" s="103"/>
      <c r="R1197" s="103"/>
      <c r="S1197" s="103"/>
      <c r="T1197" s="103"/>
      <c r="U1197" s="103"/>
      <c r="V1197" s="103"/>
      <c r="W1197" s="103"/>
      <c r="X1197" s="103"/>
      <c r="Y1197" s="103"/>
      <c r="Z1197" s="103"/>
      <c r="AA1197" s="103"/>
      <c r="AB1197" s="103"/>
      <c r="AC1197" s="103"/>
      <c r="AD1197" s="103"/>
      <c r="AE1197" s="103"/>
      <c r="AF1197" s="103"/>
      <c r="AG1197" s="103"/>
      <c r="AH1197" s="103"/>
      <c r="AI1197" s="103"/>
      <c r="AJ1197" s="103"/>
      <c r="AK1197" s="103"/>
      <c r="AL1197" s="103"/>
      <c r="AM1197" s="103"/>
    </row>
    <row r="1198" spans="1:39">
      <c r="A1198" s="169" t="s">
        <v>870</v>
      </c>
      <c r="B1198" s="169" t="s">
        <v>882</v>
      </c>
      <c r="C1198" s="183" t="s">
        <v>815</v>
      </c>
      <c r="D1198" s="151">
        <v>0.11768518518518518</v>
      </c>
      <c r="E1198" s="151">
        <v>0.11768518518518518</v>
      </c>
      <c r="F1198" s="152">
        <v>74.84</v>
      </c>
      <c r="G1198" s="188"/>
      <c r="H1198" s="104" t="s">
        <v>82</v>
      </c>
      <c r="I1198" s="198" t="s">
        <v>16</v>
      </c>
      <c r="J1198" s="198">
        <v>37</v>
      </c>
      <c r="K1198" s="103"/>
      <c r="L1198" s="103"/>
      <c r="M1198" s="103"/>
      <c r="N1198" s="103"/>
      <c r="O1198" s="103"/>
      <c r="P1198" s="103"/>
      <c r="Q1198" s="103"/>
      <c r="R1198" s="103"/>
      <c r="S1198" s="103"/>
      <c r="T1198" s="103"/>
      <c r="U1198" s="103"/>
      <c r="V1198" s="103"/>
      <c r="W1198" s="103"/>
      <c r="X1198" s="103"/>
      <c r="Y1198" s="103"/>
      <c r="Z1198" s="103"/>
      <c r="AA1198" s="103"/>
      <c r="AB1198" s="103"/>
      <c r="AC1198" s="103"/>
      <c r="AD1198" s="103"/>
      <c r="AE1198" s="103"/>
      <c r="AF1198" s="103"/>
      <c r="AG1198" s="103"/>
      <c r="AH1198" s="103"/>
      <c r="AI1198" s="103"/>
      <c r="AJ1198" s="103"/>
      <c r="AK1198" s="103"/>
      <c r="AL1198" s="103"/>
      <c r="AM1198" s="103"/>
    </row>
    <row r="1199" spans="1:39">
      <c r="A1199" s="169" t="s">
        <v>870</v>
      </c>
      <c r="B1199" s="169" t="s">
        <v>882</v>
      </c>
      <c r="C1199" s="183" t="s">
        <v>819</v>
      </c>
      <c r="D1199" s="151">
        <v>0.13621527777777778</v>
      </c>
      <c r="E1199" s="151">
        <v>0.12236218402777778</v>
      </c>
      <c r="F1199" s="152">
        <v>71.98</v>
      </c>
      <c r="G1199" s="188"/>
      <c r="H1199" s="104" t="s">
        <v>82</v>
      </c>
      <c r="I1199" s="198" t="s">
        <v>16</v>
      </c>
      <c r="J1199" s="198">
        <v>52</v>
      </c>
      <c r="K1199" s="103"/>
      <c r="L1199" s="103"/>
      <c r="M1199" s="103"/>
      <c r="N1199" s="103"/>
      <c r="O1199" s="103"/>
      <c r="P1199" s="103"/>
      <c r="Q1199" s="103"/>
      <c r="R1199" s="103"/>
      <c r="S1199" s="103"/>
      <c r="T1199" s="103"/>
      <c r="U1199" s="103"/>
      <c r="V1199" s="103"/>
      <c r="W1199" s="103"/>
      <c r="X1199" s="103"/>
      <c r="Y1199" s="103"/>
      <c r="Z1199" s="103"/>
      <c r="AA1199" s="103"/>
      <c r="AB1199" s="103"/>
      <c r="AC1199" s="103"/>
      <c r="AD1199" s="103"/>
      <c r="AE1199" s="103"/>
      <c r="AF1199" s="103"/>
      <c r="AG1199" s="103"/>
      <c r="AH1199" s="103"/>
      <c r="AI1199" s="103"/>
      <c r="AJ1199" s="103"/>
      <c r="AK1199" s="103"/>
      <c r="AL1199" s="103"/>
      <c r="AM1199" s="103"/>
    </row>
    <row r="1200" spans="1:39">
      <c r="A1200" s="169" t="s">
        <v>870</v>
      </c>
      <c r="B1200" s="169" t="s">
        <v>882</v>
      </c>
      <c r="C1200" s="183" t="s">
        <v>185</v>
      </c>
      <c r="D1200" s="151">
        <v>0.1365625</v>
      </c>
      <c r="E1200" s="151">
        <v>0.13414534375000001</v>
      </c>
      <c r="F1200" s="152">
        <v>71.87</v>
      </c>
      <c r="G1200" s="188"/>
      <c r="H1200" s="104" t="s">
        <v>82</v>
      </c>
      <c r="I1200" s="198" t="s">
        <v>15</v>
      </c>
      <c r="J1200" s="198">
        <v>39</v>
      </c>
      <c r="K1200" s="103"/>
      <c r="L1200" s="103"/>
      <c r="M1200" s="103"/>
      <c r="N1200" s="103"/>
      <c r="O1200" s="103"/>
      <c r="P1200" s="103"/>
      <c r="Q1200" s="103"/>
      <c r="R1200" s="103"/>
      <c r="S1200" s="103"/>
      <c r="T1200" s="103"/>
      <c r="U1200" s="103"/>
      <c r="V1200" s="103"/>
      <c r="W1200" s="103"/>
      <c r="X1200" s="103"/>
      <c r="Y1200" s="103"/>
      <c r="Z1200" s="103"/>
      <c r="AA1200" s="103"/>
      <c r="AB1200" s="103"/>
      <c r="AC1200" s="103"/>
      <c r="AD1200" s="103"/>
      <c r="AE1200" s="103"/>
      <c r="AF1200" s="103"/>
      <c r="AG1200" s="103"/>
      <c r="AH1200" s="103"/>
      <c r="AI1200" s="103"/>
      <c r="AJ1200" s="103"/>
      <c r="AK1200" s="103"/>
      <c r="AL1200" s="103"/>
      <c r="AM1200" s="103"/>
    </row>
    <row r="1201" spans="1:39">
      <c r="A1201" s="169" t="s">
        <v>870</v>
      </c>
      <c r="B1201" s="169" t="s">
        <v>882</v>
      </c>
      <c r="C1201" s="183" t="s">
        <v>816</v>
      </c>
      <c r="D1201" s="151">
        <v>0.13041666666666665</v>
      </c>
      <c r="E1201" s="151">
        <v>0.13041666666666665</v>
      </c>
      <c r="F1201" s="152">
        <v>67.53</v>
      </c>
      <c r="G1201" s="188"/>
      <c r="H1201" s="104" t="s">
        <v>82</v>
      </c>
      <c r="I1201" s="198" t="s">
        <v>16</v>
      </c>
      <c r="J1201" s="198">
        <v>26</v>
      </c>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3"/>
      <c r="AF1201" s="103"/>
      <c r="AG1201" s="103"/>
      <c r="AH1201" s="103"/>
      <c r="AI1201" s="103"/>
      <c r="AJ1201" s="103"/>
      <c r="AK1201" s="103"/>
      <c r="AL1201" s="103"/>
      <c r="AM1201" s="103"/>
    </row>
    <row r="1202" spans="1:39">
      <c r="A1202" s="169" t="s">
        <v>870</v>
      </c>
      <c r="B1202" s="169" t="s">
        <v>882</v>
      </c>
      <c r="C1202" s="183" t="s">
        <v>884</v>
      </c>
      <c r="D1202" s="151">
        <v>0.14717592592592593</v>
      </c>
      <c r="E1202" s="151">
        <v>0.1426870601851852</v>
      </c>
      <c r="F1202" s="152">
        <v>61.72</v>
      </c>
      <c r="G1202" s="188"/>
      <c r="H1202" s="104" t="s">
        <v>82</v>
      </c>
      <c r="I1202" s="198" t="s">
        <v>16</v>
      </c>
      <c r="J1202" s="198">
        <v>42</v>
      </c>
      <c r="K1202" s="103"/>
      <c r="L1202" s="103"/>
      <c r="M1202" s="103"/>
      <c r="N1202" s="103"/>
      <c r="O1202" s="103"/>
      <c r="P1202" s="103"/>
      <c r="Q1202" s="103"/>
      <c r="R1202" s="103"/>
      <c r="S1202" s="103"/>
      <c r="T1202" s="103"/>
      <c r="U1202" s="103"/>
      <c r="V1202" s="103"/>
      <c r="W1202" s="103"/>
      <c r="X1202" s="103"/>
      <c r="Y1202" s="103"/>
      <c r="Z1202" s="103"/>
      <c r="AA1202" s="103"/>
      <c r="AB1202" s="103"/>
      <c r="AC1202" s="103"/>
      <c r="AD1202" s="103"/>
      <c r="AE1202" s="103"/>
      <c r="AF1202" s="103"/>
      <c r="AG1202" s="103"/>
      <c r="AH1202" s="103"/>
      <c r="AI1202" s="103"/>
      <c r="AJ1202" s="103"/>
      <c r="AK1202" s="103"/>
      <c r="AL1202" s="103"/>
      <c r="AM1202" s="103"/>
    </row>
    <row r="1203" spans="1:39">
      <c r="A1203" s="169" t="s">
        <v>870</v>
      </c>
      <c r="B1203" s="169" t="s">
        <v>882</v>
      </c>
      <c r="C1203" s="183" t="s">
        <v>885</v>
      </c>
      <c r="D1203" s="151">
        <v>0.15059027777777778</v>
      </c>
      <c r="E1203" s="151">
        <v>0.1428499375</v>
      </c>
      <c r="F1203" s="152">
        <v>61.65</v>
      </c>
      <c r="G1203" s="188"/>
      <c r="H1203" s="104" t="s">
        <v>82</v>
      </c>
      <c r="I1203" s="198" t="s">
        <v>16</v>
      </c>
      <c r="J1203" s="198">
        <v>45</v>
      </c>
      <c r="K1203" s="103"/>
      <c r="L1203" s="103"/>
      <c r="M1203" s="103"/>
      <c r="N1203" s="103"/>
      <c r="O1203" s="103"/>
      <c r="P1203" s="103"/>
      <c r="Q1203" s="103"/>
      <c r="R1203" s="103"/>
      <c r="S1203" s="103"/>
      <c r="T1203" s="103"/>
      <c r="U1203" s="103"/>
      <c r="V1203" s="103"/>
      <c r="W1203" s="103"/>
      <c r="X1203" s="103"/>
      <c r="Y1203" s="103"/>
      <c r="Z1203" s="103"/>
      <c r="AA1203" s="103"/>
      <c r="AB1203" s="103"/>
      <c r="AC1203" s="103"/>
      <c r="AD1203" s="103"/>
      <c r="AE1203" s="103"/>
      <c r="AF1203" s="103"/>
      <c r="AG1203" s="103"/>
      <c r="AH1203" s="103"/>
      <c r="AI1203" s="103"/>
      <c r="AJ1203" s="103"/>
      <c r="AK1203" s="103"/>
      <c r="AL1203" s="103"/>
      <c r="AM1203" s="103"/>
    </row>
    <row r="1204" spans="1:39">
      <c r="A1204" s="169" t="s">
        <v>870</v>
      </c>
      <c r="B1204" s="169" t="s">
        <v>882</v>
      </c>
      <c r="C1204" s="183" t="s">
        <v>775</v>
      </c>
      <c r="D1204" s="151">
        <v>0.15193287037037037</v>
      </c>
      <c r="E1204" s="151">
        <v>0.14412352083333332</v>
      </c>
      <c r="F1204" s="152">
        <v>61.11</v>
      </c>
      <c r="G1204" s="188"/>
      <c r="H1204" s="104" t="s">
        <v>82</v>
      </c>
      <c r="I1204" s="198" t="s">
        <v>16</v>
      </c>
      <c r="J1204" s="198">
        <v>45</v>
      </c>
      <c r="K1204" s="103"/>
      <c r="L1204" s="103"/>
      <c r="M1204" s="103"/>
      <c r="N1204" s="103"/>
      <c r="O1204" s="103"/>
      <c r="P1204" s="103"/>
      <c r="Q1204" s="103"/>
      <c r="R1204" s="103"/>
      <c r="S1204" s="103"/>
      <c r="T1204" s="103"/>
      <c r="U1204" s="103"/>
      <c r="V1204" s="103"/>
      <c r="W1204" s="103"/>
      <c r="X1204" s="103"/>
      <c r="Y1204" s="103"/>
      <c r="Z1204" s="103"/>
      <c r="AA1204" s="103"/>
      <c r="AB1204" s="103"/>
      <c r="AC1204" s="103"/>
      <c r="AD1204" s="103"/>
      <c r="AE1204" s="103"/>
      <c r="AF1204" s="103"/>
      <c r="AG1204" s="103"/>
      <c r="AH1204" s="103"/>
      <c r="AI1204" s="103"/>
      <c r="AJ1204" s="103"/>
      <c r="AK1204" s="103"/>
      <c r="AL1204" s="103"/>
      <c r="AM1204" s="103"/>
    </row>
    <row r="1205" spans="1:39">
      <c r="A1205" s="169" t="s">
        <v>870</v>
      </c>
      <c r="B1205" s="169" t="s">
        <v>882</v>
      </c>
      <c r="C1205" s="183" t="s">
        <v>886</v>
      </c>
      <c r="D1205" s="151">
        <v>0.1476736111111111</v>
      </c>
      <c r="E1205" s="151">
        <v>0.14523699652777777</v>
      </c>
      <c r="F1205" s="152">
        <v>60.64</v>
      </c>
      <c r="G1205" s="188"/>
      <c r="H1205" s="104" t="s">
        <v>82</v>
      </c>
      <c r="I1205" s="198" t="s">
        <v>16</v>
      </c>
      <c r="J1205" s="198">
        <v>40</v>
      </c>
      <c r="K1205" s="103"/>
      <c r="L1205" s="103"/>
      <c r="M1205" s="103"/>
      <c r="N1205" s="103"/>
      <c r="O1205" s="103"/>
      <c r="P1205" s="103"/>
      <c r="Q1205" s="103"/>
      <c r="R1205" s="103"/>
      <c r="S1205" s="103"/>
      <c r="T1205" s="103"/>
      <c r="U1205" s="103"/>
      <c r="V1205" s="103"/>
      <c r="W1205" s="103"/>
      <c r="X1205" s="103"/>
      <c r="Y1205" s="103"/>
      <c r="Z1205" s="103"/>
      <c r="AA1205" s="103"/>
      <c r="AB1205" s="103"/>
      <c r="AC1205" s="103"/>
      <c r="AD1205" s="103"/>
      <c r="AE1205" s="103"/>
      <c r="AF1205" s="103"/>
      <c r="AG1205" s="103"/>
      <c r="AH1205" s="103"/>
      <c r="AI1205" s="103"/>
      <c r="AJ1205" s="103"/>
      <c r="AK1205" s="103"/>
      <c r="AL1205" s="103"/>
      <c r="AM1205" s="103"/>
    </row>
    <row r="1206" spans="1:39">
      <c r="A1206" s="169" t="s">
        <v>870</v>
      </c>
      <c r="B1206" s="169" t="s">
        <v>882</v>
      </c>
      <c r="C1206" s="183" t="s">
        <v>776</v>
      </c>
      <c r="D1206" s="151">
        <v>0.17406250000000001</v>
      </c>
      <c r="E1206" s="151">
        <v>0.16387984375</v>
      </c>
      <c r="F1206" s="152">
        <v>53.74</v>
      </c>
      <c r="G1206" s="188"/>
      <c r="H1206" s="104" t="s">
        <v>82</v>
      </c>
      <c r="I1206" s="198" t="s">
        <v>16</v>
      </c>
      <c r="J1206" s="198">
        <v>46</v>
      </c>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103"/>
      <c r="AL1206" s="103"/>
      <c r="AM1206" s="103"/>
    </row>
    <row r="1207" spans="1:39">
      <c r="A1207" s="169" t="s">
        <v>870</v>
      </c>
      <c r="B1207" s="169" t="s">
        <v>882</v>
      </c>
      <c r="C1207" s="183" t="s">
        <v>822</v>
      </c>
      <c r="D1207" s="151">
        <v>0.16680555555555554</v>
      </c>
      <c r="E1207" s="151">
        <v>0.16680555555555554</v>
      </c>
      <c r="F1207" s="152">
        <v>52.8</v>
      </c>
      <c r="G1207" s="188"/>
      <c r="H1207" s="104" t="s">
        <v>82</v>
      </c>
      <c r="I1207" s="198" t="s">
        <v>16</v>
      </c>
      <c r="J1207" s="198">
        <v>33</v>
      </c>
      <c r="K1207" s="103"/>
      <c r="L1207" s="103"/>
      <c r="M1207" s="103"/>
      <c r="N1207" s="103"/>
      <c r="O1207" s="103"/>
      <c r="P1207" s="103"/>
      <c r="Q1207" s="103"/>
      <c r="R1207" s="103"/>
      <c r="S1207" s="103"/>
      <c r="T1207" s="103"/>
      <c r="U1207" s="103"/>
      <c r="V1207" s="103"/>
      <c r="W1207" s="103"/>
      <c r="X1207" s="103"/>
      <c r="Y1207" s="103"/>
      <c r="Z1207" s="103"/>
      <c r="AA1207" s="103"/>
      <c r="AB1207" s="103"/>
      <c r="AC1207" s="103"/>
      <c r="AD1207" s="103"/>
      <c r="AE1207" s="103"/>
      <c r="AF1207" s="103"/>
      <c r="AG1207" s="103"/>
      <c r="AH1207" s="103"/>
      <c r="AI1207" s="103"/>
      <c r="AJ1207" s="103"/>
      <c r="AK1207" s="103"/>
      <c r="AL1207" s="103"/>
      <c r="AM1207" s="103"/>
    </row>
    <row r="1208" spans="1:39">
      <c r="A1208" s="169" t="s">
        <v>870</v>
      </c>
      <c r="B1208" s="169" t="s">
        <v>882</v>
      </c>
      <c r="C1208" s="183" t="s">
        <v>887</v>
      </c>
      <c r="D1208" s="151">
        <v>0.19263888888888889</v>
      </c>
      <c r="E1208" s="151">
        <v>0.17304751388888889</v>
      </c>
      <c r="F1208" s="152">
        <v>50.89</v>
      </c>
      <c r="G1208" s="188"/>
      <c r="H1208" s="104" t="s">
        <v>82</v>
      </c>
      <c r="I1208" s="198" t="s">
        <v>16</v>
      </c>
      <c r="J1208" s="198">
        <v>52</v>
      </c>
      <c r="K1208" s="103"/>
      <c r="L1208" s="103"/>
      <c r="M1208" s="103"/>
      <c r="N1208" s="103"/>
      <c r="O1208" s="103"/>
      <c r="P1208" s="103"/>
      <c r="Q1208" s="103"/>
      <c r="R1208" s="103"/>
      <c r="S1208" s="103"/>
      <c r="T1208" s="103"/>
      <c r="U1208" s="103"/>
      <c r="V1208" s="103"/>
      <c r="W1208" s="103"/>
      <c r="X1208" s="103"/>
      <c r="Y1208" s="103"/>
      <c r="Z1208" s="103"/>
      <c r="AA1208" s="103"/>
      <c r="AB1208" s="103"/>
      <c r="AC1208" s="103"/>
      <c r="AD1208" s="103"/>
      <c r="AE1208" s="103"/>
      <c r="AF1208" s="103"/>
      <c r="AG1208" s="103"/>
      <c r="AH1208" s="103"/>
      <c r="AI1208" s="103"/>
      <c r="AJ1208" s="103"/>
      <c r="AK1208" s="103"/>
      <c r="AL1208" s="103"/>
      <c r="AM1208" s="103"/>
    </row>
    <row r="1209" spans="1:39">
      <c r="A1209" s="169" t="s">
        <v>870</v>
      </c>
      <c r="B1209" s="169" t="s">
        <v>697</v>
      </c>
      <c r="C1209" s="183" t="s">
        <v>726</v>
      </c>
      <c r="D1209" s="151">
        <v>0.10478009259259259</v>
      </c>
      <c r="E1209" s="151">
        <v>0.10478009259259259</v>
      </c>
      <c r="F1209" s="152">
        <v>84.06</v>
      </c>
      <c r="G1209" s="188">
        <v>307.62</v>
      </c>
      <c r="H1209" s="104" t="s">
        <v>82</v>
      </c>
      <c r="I1209" s="198" t="s">
        <v>16</v>
      </c>
      <c r="J1209" s="198">
        <v>37</v>
      </c>
      <c r="K1209" s="103"/>
      <c r="L1209" s="103"/>
      <c r="M1209" s="103"/>
      <c r="N1209" s="103"/>
      <c r="O1209" s="103"/>
      <c r="P1209" s="103"/>
      <c r="Q1209" s="103"/>
      <c r="R1209" s="103"/>
      <c r="S1209" s="103"/>
      <c r="T1209" s="103"/>
      <c r="U1209" s="103"/>
      <c r="V1209" s="103"/>
      <c r="W1209" s="103"/>
      <c r="X1209" s="103"/>
      <c r="Y1209" s="103"/>
      <c r="Z1209" s="103"/>
      <c r="AA1209" s="103"/>
      <c r="AB1209" s="103"/>
      <c r="AC1209" s="103"/>
      <c r="AD1209" s="103"/>
      <c r="AE1209" s="103"/>
      <c r="AF1209" s="103"/>
      <c r="AG1209" s="103"/>
      <c r="AH1209" s="103"/>
      <c r="AI1209" s="103"/>
      <c r="AJ1209" s="103"/>
      <c r="AK1209" s="103"/>
      <c r="AL1209" s="103"/>
      <c r="AM1209" s="103"/>
    </row>
    <row r="1210" spans="1:39">
      <c r="A1210" s="169" t="s">
        <v>870</v>
      </c>
      <c r="B1210" s="169" t="s">
        <v>697</v>
      </c>
      <c r="C1210" s="183" t="s">
        <v>317</v>
      </c>
      <c r="D1210" s="151">
        <v>0.13197916666666668</v>
      </c>
      <c r="E1210" s="151">
        <v>0.11463710416666668</v>
      </c>
      <c r="F1210" s="152">
        <v>76.83</v>
      </c>
      <c r="G1210" s="188"/>
      <c r="H1210" s="104" t="s">
        <v>82</v>
      </c>
      <c r="I1210" s="198" t="s">
        <v>16</v>
      </c>
      <c r="J1210" s="198">
        <v>56</v>
      </c>
      <c r="K1210" s="103"/>
      <c r="L1210" s="103"/>
      <c r="M1210" s="103"/>
      <c r="N1210" s="103"/>
      <c r="O1210" s="103"/>
      <c r="P1210" s="103"/>
      <c r="Q1210" s="103"/>
      <c r="R1210" s="103"/>
      <c r="S1210" s="103"/>
      <c r="T1210" s="103"/>
      <c r="U1210" s="103"/>
      <c r="V1210" s="103"/>
      <c r="W1210" s="103"/>
      <c r="X1210" s="103"/>
      <c r="Y1210" s="103"/>
      <c r="Z1210" s="103"/>
      <c r="AA1210" s="103"/>
      <c r="AB1210" s="103"/>
      <c r="AC1210" s="103"/>
      <c r="AD1210" s="103"/>
      <c r="AE1210" s="103"/>
      <c r="AF1210" s="103"/>
      <c r="AG1210" s="103"/>
      <c r="AH1210" s="103"/>
      <c r="AI1210" s="103"/>
      <c r="AJ1210" s="103"/>
      <c r="AK1210" s="103"/>
      <c r="AL1210" s="103"/>
      <c r="AM1210" s="103"/>
    </row>
    <row r="1211" spans="1:39">
      <c r="A1211" s="169" t="s">
        <v>870</v>
      </c>
      <c r="B1211" s="169" t="s">
        <v>697</v>
      </c>
      <c r="C1211" s="183" t="s">
        <v>798</v>
      </c>
      <c r="D1211" s="151">
        <v>0.13252314814814814</v>
      </c>
      <c r="E1211" s="151">
        <v>0.12002621527777776</v>
      </c>
      <c r="F1211" s="152">
        <v>73.38</v>
      </c>
      <c r="G1211" s="188"/>
      <c r="H1211" s="104" t="s">
        <v>82</v>
      </c>
      <c r="I1211" s="198" t="s">
        <v>16</v>
      </c>
      <c r="J1211" s="198">
        <v>51</v>
      </c>
      <c r="K1211" s="103"/>
      <c r="L1211" s="103"/>
      <c r="M1211" s="103"/>
      <c r="N1211" s="103"/>
      <c r="O1211" s="103"/>
      <c r="P1211" s="103"/>
      <c r="Q1211" s="103"/>
      <c r="R1211" s="103"/>
      <c r="S1211" s="103"/>
      <c r="T1211" s="103"/>
      <c r="U1211" s="103"/>
      <c r="V1211" s="103"/>
      <c r="W1211" s="103"/>
      <c r="X1211" s="103"/>
      <c r="Y1211" s="103"/>
      <c r="Z1211" s="103"/>
      <c r="AA1211" s="103"/>
      <c r="AB1211" s="103"/>
      <c r="AC1211" s="103"/>
      <c r="AD1211" s="103"/>
      <c r="AE1211" s="103"/>
      <c r="AF1211" s="103"/>
      <c r="AG1211" s="103"/>
      <c r="AH1211" s="103"/>
      <c r="AI1211" s="103"/>
      <c r="AJ1211" s="103"/>
      <c r="AK1211" s="103"/>
      <c r="AL1211" s="103"/>
      <c r="AM1211" s="103"/>
    </row>
    <row r="1212" spans="1:39">
      <c r="A1212" s="169" t="s">
        <v>870</v>
      </c>
      <c r="B1212" s="169" t="s">
        <v>697</v>
      </c>
      <c r="C1212" s="183" t="s">
        <v>888</v>
      </c>
      <c r="D1212" s="151">
        <v>0.1482175925925926</v>
      </c>
      <c r="E1212" s="151">
        <v>0.13143936111111112</v>
      </c>
      <c r="F1212" s="152">
        <v>73.349999999999994</v>
      </c>
      <c r="G1212" s="188"/>
      <c r="H1212" s="104" t="s">
        <v>82</v>
      </c>
      <c r="I1212" s="198" t="s">
        <v>15</v>
      </c>
      <c r="J1212" s="198">
        <v>51</v>
      </c>
      <c r="K1212" s="103"/>
      <c r="L1212" s="103"/>
      <c r="M1212" s="103"/>
      <c r="N1212" s="103"/>
      <c r="O1212" s="103"/>
      <c r="P1212" s="103"/>
      <c r="Q1212" s="103"/>
      <c r="R1212" s="103"/>
      <c r="S1212" s="103"/>
      <c r="T1212" s="103"/>
      <c r="U1212" s="103"/>
      <c r="V1212" s="103"/>
      <c r="W1212" s="103"/>
      <c r="X1212" s="103"/>
      <c r="Y1212" s="103"/>
      <c r="Z1212" s="103"/>
      <c r="AA1212" s="103"/>
      <c r="AB1212" s="103"/>
      <c r="AC1212" s="103"/>
      <c r="AD1212" s="103"/>
      <c r="AE1212" s="103"/>
      <c r="AF1212" s="103"/>
      <c r="AG1212" s="103"/>
      <c r="AH1212" s="103"/>
      <c r="AI1212" s="103"/>
      <c r="AJ1212" s="103"/>
      <c r="AK1212" s="103"/>
      <c r="AL1212" s="103"/>
      <c r="AM1212" s="103"/>
    </row>
    <row r="1213" spans="1:39">
      <c r="A1213" s="169" t="s">
        <v>870</v>
      </c>
      <c r="B1213" s="169" t="s">
        <v>697</v>
      </c>
      <c r="C1213" s="183" t="s">
        <v>699</v>
      </c>
      <c r="D1213" s="151">
        <v>0.12837962962962962</v>
      </c>
      <c r="E1213" s="151">
        <v>0.12357823148148148</v>
      </c>
      <c r="F1213" s="152">
        <v>71.27</v>
      </c>
      <c r="G1213" s="188"/>
      <c r="H1213" s="104" t="s">
        <v>82</v>
      </c>
      <c r="I1213" s="198" t="s">
        <v>16</v>
      </c>
      <c r="J1213" s="198">
        <v>43</v>
      </c>
      <c r="K1213" s="103"/>
      <c r="L1213" s="103"/>
      <c r="M1213" s="103"/>
      <c r="N1213" s="103"/>
      <c r="O1213" s="103"/>
      <c r="P1213" s="103"/>
      <c r="Q1213" s="103"/>
      <c r="R1213" s="103"/>
      <c r="S1213" s="103"/>
      <c r="T1213" s="103"/>
      <c r="U1213" s="103"/>
      <c r="V1213" s="103"/>
      <c r="W1213" s="103"/>
      <c r="X1213" s="103"/>
      <c r="Y1213" s="103"/>
      <c r="Z1213" s="103"/>
      <c r="AA1213" s="103"/>
      <c r="AB1213" s="103"/>
      <c r="AC1213" s="103"/>
      <c r="AD1213" s="103"/>
      <c r="AE1213" s="103"/>
      <c r="AF1213" s="103"/>
      <c r="AG1213" s="103"/>
      <c r="AH1213" s="103"/>
      <c r="AI1213" s="103"/>
      <c r="AJ1213" s="103"/>
      <c r="AK1213" s="103"/>
      <c r="AL1213" s="103"/>
      <c r="AM1213" s="103"/>
    </row>
    <row r="1214" spans="1:39">
      <c r="A1214" s="169" t="s">
        <v>870</v>
      </c>
      <c r="B1214" s="169" t="s">
        <v>697</v>
      </c>
      <c r="C1214" s="183" t="s">
        <v>889</v>
      </c>
      <c r="D1214" s="151">
        <v>0.16344907407407408</v>
      </c>
      <c r="E1214" s="151">
        <v>0.12467895370370372</v>
      </c>
      <c r="F1214" s="152">
        <v>70.64</v>
      </c>
      <c r="G1214" s="188"/>
      <c r="H1214" s="104" t="s">
        <v>82</v>
      </c>
      <c r="I1214" s="198" t="s">
        <v>16</v>
      </c>
      <c r="J1214" s="198">
        <v>69</v>
      </c>
      <c r="K1214" s="103"/>
      <c r="L1214" s="103"/>
      <c r="M1214" s="103"/>
      <c r="N1214" s="103"/>
      <c r="O1214" s="103"/>
      <c r="P1214" s="103"/>
      <c r="Q1214" s="103"/>
      <c r="R1214" s="103"/>
      <c r="S1214" s="103"/>
      <c r="T1214" s="103"/>
      <c r="U1214" s="103"/>
      <c r="V1214" s="103"/>
      <c r="W1214" s="103"/>
      <c r="X1214" s="103"/>
      <c r="Y1214" s="103"/>
      <c r="Z1214" s="103"/>
      <c r="AA1214" s="103"/>
      <c r="AB1214" s="103"/>
      <c r="AC1214" s="103"/>
      <c r="AD1214" s="103"/>
      <c r="AE1214" s="103"/>
      <c r="AF1214" s="103"/>
      <c r="AG1214" s="103"/>
      <c r="AH1214" s="103"/>
      <c r="AI1214" s="103"/>
      <c r="AJ1214" s="103"/>
      <c r="AK1214" s="103"/>
      <c r="AL1214" s="103"/>
      <c r="AM1214" s="103"/>
    </row>
    <row r="1215" spans="1:39">
      <c r="A1215" s="169" t="s">
        <v>870</v>
      </c>
      <c r="B1215" s="169" t="s">
        <v>697</v>
      </c>
      <c r="C1215" s="183" t="s">
        <v>733</v>
      </c>
      <c r="D1215" s="151">
        <v>0.13401620370370371</v>
      </c>
      <c r="E1215" s="151">
        <v>0.13272964814814814</v>
      </c>
      <c r="F1215" s="152">
        <v>66.349999999999994</v>
      </c>
      <c r="G1215" s="188"/>
      <c r="H1215" s="104" t="s">
        <v>82</v>
      </c>
      <c r="I1215" s="198" t="s">
        <v>16</v>
      </c>
      <c r="J1215" s="198">
        <v>39</v>
      </c>
      <c r="K1215" s="103"/>
      <c r="L1215" s="103"/>
      <c r="M1215" s="103"/>
      <c r="N1215" s="103"/>
      <c r="O1215" s="103"/>
      <c r="P1215" s="103"/>
      <c r="Q1215" s="103"/>
      <c r="R1215" s="103"/>
      <c r="S1215" s="103"/>
      <c r="T1215" s="103"/>
      <c r="U1215" s="103"/>
      <c r="V1215" s="103"/>
      <c r="W1215" s="103"/>
      <c r="X1215" s="103"/>
      <c r="Y1215" s="103"/>
      <c r="Z1215" s="103"/>
      <c r="AA1215" s="103"/>
      <c r="AB1215" s="103"/>
      <c r="AC1215" s="103"/>
      <c r="AD1215" s="103"/>
      <c r="AE1215" s="103"/>
      <c r="AF1215" s="103"/>
      <c r="AG1215" s="103"/>
      <c r="AH1215" s="103"/>
      <c r="AI1215" s="103"/>
      <c r="AJ1215" s="103"/>
      <c r="AK1215" s="103"/>
      <c r="AL1215" s="103"/>
      <c r="AM1215" s="103"/>
    </row>
    <row r="1216" spans="1:39">
      <c r="A1216" s="169" t="s">
        <v>870</v>
      </c>
      <c r="B1216" s="169" t="s">
        <v>697</v>
      </c>
      <c r="C1216" s="183" t="s">
        <v>890</v>
      </c>
      <c r="D1216" s="151">
        <v>0.14660879629629631</v>
      </c>
      <c r="E1216" s="151">
        <v>0.13489475347222224</v>
      </c>
      <c r="F1216" s="152">
        <v>65.290000000000006</v>
      </c>
      <c r="G1216" s="188"/>
      <c r="H1216" s="104" t="s">
        <v>82</v>
      </c>
      <c r="I1216" s="198" t="s">
        <v>16</v>
      </c>
      <c r="J1216" s="198">
        <v>49</v>
      </c>
      <c r="K1216" s="103"/>
      <c r="L1216" s="103"/>
      <c r="M1216" s="103"/>
      <c r="N1216" s="103"/>
      <c r="O1216" s="103"/>
      <c r="P1216" s="103"/>
      <c r="Q1216" s="103"/>
      <c r="R1216" s="103"/>
      <c r="S1216" s="103"/>
      <c r="T1216" s="103"/>
      <c r="U1216" s="103"/>
      <c r="V1216" s="103"/>
      <c r="W1216" s="103"/>
      <c r="X1216" s="103"/>
      <c r="Y1216" s="103"/>
      <c r="Z1216" s="103"/>
      <c r="AA1216" s="103"/>
      <c r="AB1216" s="103"/>
      <c r="AC1216" s="103"/>
      <c r="AD1216" s="103"/>
      <c r="AE1216" s="103"/>
      <c r="AF1216" s="103"/>
      <c r="AG1216" s="103"/>
      <c r="AH1216" s="103"/>
      <c r="AI1216" s="103"/>
      <c r="AJ1216" s="103"/>
      <c r="AK1216" s="103"/>
      <c r="AL1216" s="103"/>
      <c r="AM1216" s="103"/>
    </row>
    <row r="1217" spans="1:39">
      <c r="A1217" s="169" t="s">
        <v>870</v>
      </c>
      <c r="B1217" s="169" t="s">
        <v>697</v>
      </c>
      <c r="C1217" s="183" t="s">
        <v>589</v>
      </c>
      <c r="D1217" s="151">
        <v>0.16583333333333333</v>
      </c>
      <c r="E1217" s="151">
        <v>0.13493858333333333</v>
      </c>
      <c r="F1217" s="152">
        <v>65.27</v>
      </c>
      <c r="G1217" s="188"/>
      <c r="H1217" s="104" t="s">
        <v>82</v>
      </c>
      <c r="I1217" s="198" t="s">
        <v>16</v>
      </c>
      <c r="J1217" s="198">
        <v>63</v>
      </c>
      <c r="K1217" s="103"/>
      <c r="L1217" s="103"/>
      <c r="M1217" s="103"/>
      <c r="N1217" s="103"/>
      <c r="O1217" s="103"/>
      <c r="P1217" s="103"/>
      <c r="Q1217" s="103"/>
      <c r="R1217" s="103"/>
      <c r="S1217" s="103"/>
      <c r="T1217" s="103"/>
      <c r="U1217" s="103"/>
      <c r="V1217" s="103"/>
      <c r="W1217" s="103"/>
      <c r="X1217" s="103"/>
      <c r="Y1217" s="103"/>
      <c r="Z1217" s="103"/>
      <c r="AA1217" s="103"/>
      <c r="AB1217" s="103"/>
      <c r="AC1217" s="103"/>
      <c r="AD1217" s="103"/>
      <c r="AE1217" s="103"/>
      <c r="AF1217" s="103"/>
      <c r="AG1217" s="103"/>
      <c r="AH1217" s="103"/>
      <c r="AI1217" s="103"/>
      <c r="AJ1217" s="103"/>
      <c r="AK1217" s="103"/>
      <c r="AL1217" s="103"/>
      <c r="AM1217" s="103"/>
    </row>
    <row r="1218" spans="1:39">
      <c r="A1218" s="169" t="s">
        <v>870</v>
      </c>
      <c r="B1218" s="169" t="s">
        <v>697</v>
      </c>
      <c r="C1218" s="183" t="s">
        <v>891</v>
      </c>
      <c r="D1218" s="151">
        <v>0.14009259259259257</v>
      </c>
      <c r="E1218" s="151">
        <v>0.14009259259259257</v>
      </c>
      <c r="F1218" s="152">
        <v>62.87</v>
      </c>
      <c r="G1218" s="188"/>
      <c r="H1218" s="104" t="s">
        <v>82</v>
      </c>
      <c r="I1218" s="198" t="s">
        <v>16</v>
      </c>
      <c r="J1218" s="198">
        <v>31</v>
      </c>
      <c r="K1218" s="103"/>
      <c r="L1218" s="103"/>
      <c r="M1218" s="103"/>
      <c r="N1218" s="103"/>
      <c r="O1218" s="103"/>
      <c r="P1218" s="103"/>
      <c r="Q1218" s="103"/>
      <c r="R1218" s="103"/>
      <c r="S1218" s="103"/>
      <c r="T1218" s="103"/>
      <c r="U1218" s="103"/>
      <c r="V1218" s="103"/>
      <c r="W1218" s="103"/>
      <c r="X1218" s="103"/>
      <c r="Y1218" s="103"/>
      <c r="Z1218" s="103"/>
      <c r="AA1218" s="103"/>
      <c r="AB1218" s="103"/>
      <c r="AC1218" s="103"/>
      <c r="AD1218" s="103"/>
      <c r="AE1218" s="103"/>
      <c r="AF1218" s="103"/>
      <c r="AG1218" s="103"/>
      <c r="AH1218" s="103"/>
      <c r="AI1218" s="103"/>
      <c r="AJ1218" s="103"/>
      <c r="AK1218" s="103"/>
      <c r="AL1218" s="103"/>
      <c r="AM1218" s="103"/>
    </row>
    <row r="1219" spans="1:39">
      <c r="A1219" s="169" t="s">
        <v>870</v>
      </c>
      <c r="B1219" s="169" t="s">
        <v>697</v>
      </c>
      <c r="C1219" s="183" t="s">
        <v>700</v>
      </c>
      <c r="D1219" s="151">
        <v>0.15554398148148149</v>
      </c>
      <c r="E1219" s="151">
        <v>0.15554398148148149</v>
      </c>
      <c r="F1219" s="152">
        <v>61.99</v>
      </c>
      <c r="G1219" s="188"/>
      <c r="H1219" s="104" t="s">
        <v>82</v>
      </c>
      <c r="I1219" s="198" t="s">
        <v>15</v>
      </c>
      <c r="J1219" s="198">
        <v>28</v>
      </c>
      <c r="K1219" s="103"/>
      <c r="L1219" s="103"/>
      <c r="M1219" s="103"/>
      <c r="N1219" s="103"/>
      <c r="O1219" s="103"/>
      <c r="P1219" s="103"/>
      <c r="Q1219" s="103"/>
      <c r="R1219" s="103"/>
      <c r="S1219" s="103"/>
      <c r="T1219" s="103"/>
      <c r="U1219" s="103"/>
      <c r="V1219" s="103"/>
      <c r="W1219" s="103"/>
      <c r="X1219" s="103"/>
      <c r="Y1219" s="103"/>
      <c r="Z1219" s="103"/>
      <c r="AA1219" s="103"/>
      <c r="AB1219" s="103"/>
      <c r="AC1219" s="103"/>
      <c r="AD1219" s="103"/>
      <c r="AE1219" s="103"/>
      <c r="AF1219" s="103"/>
      <c r="AG1219" s="103"/>
      <c r="AH1219" s="103"/>
      <c r="AI1219" s="103"/>
      <c r="AJ1219" s="103"/>
      <c r="AK1219" s="103"/>
      <c r="AL1219" s="103"/>
      <c r="AM1219" s="103"/>
    </row>
    <row r="1220" spans="1:39">
      <c r="A1220" s="169" t="s">
        <v>870</v>
      </c>
      <c r="B1220" s="169" t="s">
        <v>697</v>
      </c>
      <c r="C1220" s="183" t="s">
        <v>892</v>
      </c>
      <c r="D1220" s="151">
        <v>0.15993055555555555</v>
      </c>
      <c r="E1220" s="151">
        <v>0.15585232638888888</v>
      </c>
      <c r="F1220" s="152">
        <v>61.86</v>
      </c>
      <c r="G1220" s="188"/>
      <c r="H1220" s="104" t="s">
        <v>82</v>
      </c>
      <c r="I1220" s="198" t="s">
        <v>15</v>
      </c>
      <c r="J1220" s="198">
        <v>40</v>
      </c>
      <c r="K1220" s="103"/>
      <c r="L1220" s="103"/>
      <c r="M1220" s="103"/>
      <c r="N1220" s="103"/>
      <c r="O1220" s="103"/>
      <c r="P1220" s="103"/>
      <c r="Q1220" s="103"/>
      <c r="R1220" s="103"/>
      <c r="S1220" s="103"/>
      <c r="T1220" s="103"/>
      <c r="U1220" s="103"/>
      <c r="V1220" s="103"/>
      <c r="W1220" s="103"/>
      <c r="X1220" s="103"/>
      <c r="Y1220" s="103"/>
      <c r="Z1220" s="103"/>
      <c r="AA1220" s="103"/>
      <c r="AB1220" s="103"/>
      <c r="AC1220" s="103"/>
      <c r="AD1220" s="103"/>
      <c r="AE1220" s="103"/>
      <c r="AF1220" s="103"/>
      <c r="AG1220" s="103"/>
      <c r="AH1220" s="103"/>
      <c r="AI1220" s="103"/>
      <c r="AJ1220" s="103"/>
      <c r="AK1220" s="103"/>
      <c r="AL1220" s="103"/>
      <c r="AM1220" s="103"/>
    </row>
    <row r="1221" spans="1:39">
      <c r="A1221" s="169" t="s">
        <v>870</v>
      </c>
      <c r="B1221" s="169" t="s">
        <v>697</v>
      </c>
      <c r="C1221" s="183" t="s">
        <v>780</v>
      </c>
      <c r="D1221" s="151">
        <v>0.16218750000000001</v>
      </c>
      <c r="E1221" s="151">
        <v>0.16184690625000001</v>
      </c>
      <c r="F1221" s="152">
        <v>59.57</v>
      </c>
      <c r="G1221" s="188"/>
      <c r="H1221" s="104" t="s">
        <v>82</v>
      </c>
      <c r="I1221" s="198" t="s">
        <v>15</v>
      </c>
      <c r="J1221" s="198">
        <v>37</v>
      </c>
      <c r="K1221" s="103"/>
      <c r="L1221" s="103"/>
      <c r="M1221" s="103"/>
      <c r="N1221" s="103"/>
      <c r="O1221" s="103"/>
      <c r="P1221" s="103"/>
      <c r="Q1221" s="103"/>
      <c r="R1221" s="103"/>
      <c r="S1221" s="103"/>
      <c r="T1221" s="103"/>
      <c r="U1221" s="103"/>
      <c r="V1221" s="103"/>
      <c r="W1221" s="103"/>
      <c r="X1221" s="103"/>
      <c r="Y1221" s="103"/>
      <c r="Z1221" s="103"/>
      <c r="AA1221" s="103"/>
      <c r="AB1221" s="103"/>
      <c r="AC1221" s="103"/>
      <c r="AD1221" s="103"/>
      <c r="AE1221" s="103"/>
      <c r="AF1221" s="103"/>
      <c r="AG1221" s="103"/>
      <c r="AH1221" s="103"/>
      <c r="AI1221" s="103"/>
      <c r="AJ1221" s="103"/>
      <c r="AK1221" s="103"/>
      <c r="AL1221" s="103"/>
      <c r="AM1221" s="103"/>
    </row>
    <row r="1222" spans="1:39">
      <c r="A1222" s="169" t="s">
        <v>870</v>
      </c>
      <c r="B1222" s="169" t="s">
        <v>697</v>
      </c>
      <c r="C1222" s="183" t="s">
        <v>893</v>
      </c>
      <c r="D1222" s="151">
        <v>0.19802083333333331</v>
      </c>
      <c r="E1222" s="151">
        <v>0.17722864583333331</v>
      </c>
      <c r="F1222" s="152">
        <v>54.4</v>
      </c>
      <c r="G1222" s="188"/>
      <c r="H1222" s="104" t="s">
        <v>82</v>
      </c>
      <c r="I1222" s="198" t="s">
        <v>15</v>
      </c>
      <c r="J1222" s="198">
        <v>50</v>
      </c>
      <c r="K1222" s="103"/>
      <c r="L1222" s="103"/>
      <c r="M1222" s="103"/>
      <c r="N1222" s="103"/>
      <c r="O1222" s="103"/>
      <c r="P1222" s="103"/>
      <c r="Q1222" s="103"/>
      <c r="R1222" s="103"/>
      <c r="S1222" s="103"/>
      <c r="T1222" s="103"/>
      <c r="U1222" s="103"/>
      <c r="V1222" s="103"/>
      <c r="W1222" s="103"/>
      <c r="X1222" s="103"/>
      <c r="Y1222" s="103"/>
      <c r="Z1222" s="103"/>
      <c r="AA1222" s="103"/>
      <c r="AB1222" s="103"/>
      <c r="AC1222" s="103"/>
      <c r="AD1222" s="103"/>
      <c r="AE1222" s="103"/>
      <c r="AF1222" s="103"/>
      <c r="AG1222" s="103"/>
      <c r="AH1222" s="103"/>
      <c r="AI1222" s="103"/>
      <c r="AJ1222" s="103"/>
      <c r="AK1222" s="103"/>
      <c r="AL1222" s="103"/>
      <c r="AM1222" s="103"/>
    </row>
    <row r="1223" spans="1:39">
      <c r="A1223" s="169" t="s">
        <v>870</v>
      </c>
      <c r="B1223" s="169" t="s">
        <v>13</v>
      </c>
      <c r="C1223" s="183" t="s">
        <v>894</v>
      </c>
      <c r="D1223" s="151">
        <v>0.13906250000000001</v>
      </c>
      <c r="E1223" s="151">
        <v>0.12781234375</v>
      </c>
      <c r="F1223" s="152">
        <v>75.44</v>
      </c>
      <c r="G1223" s="188">
        <v>300.12</v>
      </c>
      <c r="H1223" s="104" t="s">
        <v>82</v>
      </c>
      <c r="I1223" s="198" t="s">
        <v>15</v>
      </c>
      <c r="J1223" s="198">
        <v>47</v>
      </c>
      <c r="K1223" s="103"/>
      <c r="L1223" s="103"/>
      <c r="M1223" s="103"/>
      <c r="N1223" s="103"/>
      <c r="O1223" s="103"/>
      <c r="P1223" s="103"/>
      <c r="Q1223" s="103"/>
      <c r="R1223" s="103"/>
      <c r="S1223" s="103"/>
      <c r="T1223" s="103"/>
      <c r="U1223" s="103"/>
      <c r="V1223" s="103"/>
      <c r="W1223" s="103"/>
      <c r="X1223" s="103"/>
      <c r="Y1223" s="103"/>
      <c r="Z1223" s="103"/>
      <c r="AA1223" s="103"/>
      <c r="AB1223" s="103"/>
      <c r="AC1223" s="103"/>
      <c r="AD1223" s="103"/>
      <c r="AE1223" s="103"/>
      <c r="AF1223" s="103"/>
      <c r="AG1223" s="103"/>
      <c r="AH1223" s="103"/>
      <c r="AI1223" s="103"/>
      <c r="AJ1223" s="103"/>
      <c r="AK1223" s="103"/>
      <c r="AL1223" s="103"/>
      <c r="AM1223" s="103"/>
    </row>
    <row r="1224" spans="1:39">
      <c r="A1224" s="169" t="s">
        <v>870</v>
      </c>
      <c r="B1224" s="169" t="s">
        <v>13</v>
      </c>
      <c r="C1224" s="183" t="s">
        <v>687</v>
      </c>
      <c r="D1224" s="151">
        <v>0.12832175925925926</v>
      </c>
      <c r="E1224" s="151">
        <v>0.1171577662037037</v>
      </c>
      <c r="F1224" s="152">
        <v>75.17</v>
      </c>
      <c r="G1224" s="188"/>
      <c r="H1224" s="104" t="s">
        <v>82</v>
      </c>
      <c r="I1224" s="198" t="s">
        <v>16</v>
      </c>
      <c r="J1224" s="198">
        <v>50</v>
      </c>
      <c r="K1224" s="103"/>
      <c r="L1224" s="103"/>
      <c r="M1224" s="103"/>
      <c r="N1224" s="103"/>
      <c r="O1224" s="103"/>
      <c r="P1224" s="103"/>
      <c r="Q1224" s="103"/>
      <c r="R1224" s="103"/>
      <c r="S1224" s="103"/>
      <c r="T1224" s="103"/>
      <c r="U1224" s="103"/>
      <c r="V1224" s="103"/>
      <c r="W1224" s="103"/>
      <c r="X1224" s="103"/>
      <c r="Y1224" s="103"/>
      <c r="Z1224" s="103"/>
      <c r="AA1224" s="103"/>
      <c r="AB1224" s="103"/>
      <c r="AC1224" s="103"/>
      <c r="AD1224" s="103"/>
      <c r="AE1224" s="103"/>
      <c r="AF1224" s="103"/>
      <c r="AG1224" s="103"/>
      <c r="AH1224" s="103"/>
      <c r="AI1224" s="103"/>
      <c r="AJ1224" s="103"/>
      <c r="AK1224" s="103"/>
      <c r="AL1224" s="103"/>
      <c r="AM1224" s="103"/>
    </row>
    <row r="1225" spans="1:39">
      <c r="A1225" s="169" t="s">
        <v>870</v>
      </c>
      <c r="B1225" s="169" t="s">
        <v>13</v>
      </c>
      <c r="C1225" s="183" t="s">
        <v>809</v>
      </c>
      <c r="D1225" s="151">
        <v>0.1171875</v>
      </c>
      <c r="E1225" s="151">
        <v>0.1171875</v>
      </c>
      <c r="F1225" s="152">
        <v>75.16</v>
      </c>
      <c r="G1225" s="188"/>
      <c r="H1225" s="104" t="s">
        <v>82</v>
      </c>
      <c r="I1225" s="198" t="s">
        <v>16</v>
      </c>
      <c r="J1225" s="198">
        <v>34</v>
      </c>
      <c r="K1225" s="103"/>
      <c r="L1225" s="103"/>
      <c r="M1225" s="103"/>
      <c r="N1225" s="103"/>
      <c r="O1225" s="103"/>
      <c r="P1225" s="103"/>
      <c r="Q1225" s="103"/>
      <c r="R1225" s="103"/>
      <c r="S1225" s="103"/>
      <c r="T1225" s="103"/>
      <c r="U1225" s="103"/>
      <c r="V1225" s="103"/>
      <c r="W1225" s="103"/>
      <c r="X1225" s="103"/>
      <c r="Y1225" s="103"/>
      <c r="Z1225" s="103"/>
      <c r="AA1225" s="103"/>
      <c r="AB1225" s="103"/>
      <c r="AC1225" s="103"/>
      <c r="AD1225" s="103"/>
      <c r="AE1225" s="103"/>
      <c r="AF1225" s="103"/>
      <c r="AG1225" s="103"/>
      <c r="AH1225" s="103"/>
      <c r="AI1225" s="103"/>
      <c r="AJ1225" s="103"/>
      <c r="AK1225" s="103"/>
      <c r="AL1225" s="103"/>
      <c r="AM1225" s="103"/>
    </row>
    <row r="1226" spans="1:39">
      <c r="A1226" s="169" t="s">
        <v>870</v>
      </c>
      <c r="B1226" s="169" t="s">
        <v>13</v>
      </c>
      <c r="C1226" s="183" t="s">
        <v>758</v>
      </c>
      <c r="D1226" s="151">
        <v>0.12968750000000001</v>
      </c>
      <c r="E1226" s="151">
        <v>0.12968750000000001</v>
      </c>
      <c r="F1226" s="152">
        <v>74.349999999999994</v>
      </c>
      <c r="G1226" s="188"/>
      <c r="H1226" s="104" t="s">
        <v>82</v>
      </c>
      <c r="I1226" s="198" t="s">
        <v>15</v>
      </c>
      <c r="J1226" s="198">
        <v>36</v>
      </c>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103"/>
      <c r="AL1226" s="103"/>
      <c r="AM1226" s="103"/>
    </row>
    <row r="1227" spans="1:39">
      <c r="A1227" s="169" t="s">
        <v>870</v>
      </c>
      <c r="B1227" s="169" t="s">
        <v>13</v>
      </c>
      <c r="C1227" s="183" t="s">
        <v>895</v>
      </c>
      <c r="D1227" s="151">
        <v>0.12166666666666666</v>
      </c>
      <c r="E1227" s="151">
        <v>0.12133816666666665</v>
      </c>
      <c r="F1227" s="152">
        <v>72.58</v>
      </c>
      <c r="G1227" s="188"/>
      <c r="H1227" s="104" t="s">
        <v>82</v>
      </c>
      <c r="I1227" s="198" t="s">
        <v>16</v>
      </c>
      <c r="J1227" s="198">
        <v>38</v>
      </c>
      <c r="K1227" s="103"/>
      <c r="L1227" s="103"/>
      <c r="M1227" s="103"/>
      <c r="N1227" s="103"/>
      <c r="O1227" s="103"/>
      <c r="P1227" s="103"/>
      <c r="Q1227" s="103"/>
      <c r="R1227" s="103"/>
      <c r="S1227" s="103"/>
      <c r="T1227" s="103"/>
      <c r="U1227" s="103"/>
      <c r="V1227" s="103"/>
      <c r="W1227" s="103"/>
      <c r="X1227" s="103"/>
      <c r="Y1227" s="103"/>
      <c r="Z1227" s="103"/>
      <c r="AA1227" s="103"/>
      <c r="AB1227" s="103"/>
      <c r="AC1227" s="103"/>
      <c r="AD1227" s="103"/>
      <c r="AE1227" s="103"/>
      <c r="AF1227" s="103"/>
      <c r="AG1227" s="103"/>
      <c r="AH1227" s="103"/>
      <c r="AI1227" s="103"/>
      <c r="AJ1227" s="103"/>
      <c r="AK1227" s="103"/>
      <c r="AL1227" s="103"/>
      <c r="AM1227" s="103"/>
    </row>
    <row r="1228" spans="1:39">
      <c r="A1228" s="169" t="s">
        <v>870</v>
      </c>
      <c r="B1228" s="169" t="s">
        <v>13</v>
      </c>
      <c r="C1228" s="183" t="s">
        <v>761</v>
      </c>
      <c r="D1228" s="151">
        <v>0.12770833333333334</v>
      </c>
      <c r="E1228" s="151">
        <v>0.12293204166666667</v>
      </c>
      <c r="F1228" s="152">
        <v>71.64</v>
      </c>
      <c r="G1228" s="188"/>
      <c r="H1228" s="104" t="s">
        <v>82</v>
      </c>
      <c r="I1228" s="198" t="s">
        <v>16</v>
      </c>
      <c r="J1228" s="198">
        <v>43</v>
      </c>
      <c r="K1228" s="103"/>
      <c r="L1228" s="103"/>
      <c r="M1228" s="103"/>
      <c r="N1228" s="103"/>
      <c r="O1228" s="103"/>
      <c r="P1228" s="103"/>
      <c r="Q1228" s="103"/>
      <c r="R1228" s="103"/>
      <c r="S1228" s="103"/>
      <c r="T1228" s="103"/>
      <c r="U1228" s="103"/>
      <c r="V1228" s="103"/>
      <c r="W1228" s="103"/>
      <c r="X1228" s="103"/>
      <c r="Y1228" s="103"/>
      <c r="Z1228" s="103"/>
      <c r="AA1228" s="103"/>
      <c r="AB1228" s="103"/>
      <c r="AC1228" s="103"/>
      <c r="AD1228" s="103"/>
      <c r="AE1228" s="103"/>
      <c r="AF1228" s="103"/>
      <c r="AG1228" s="103"/>
      <c r="AH1228" s="103"/>
      <c r="AI1228" s="103"/>
      <c r="AJ1228" s="103"/>
      <c r="AK1228" s="103"/>
      <c r="AL1228" s="103"/>
      <c r="AM1228" s="103"/>
    </row>
    <row r="1229" spans="1:39">
      <c r="A1229" s="169" t="s">
        <v>870</v>
      </c>
      <c r="B1229" s="169" t="s">
        <v>13</v>
      </c>
      <c r="C1229" s="183" t="s">
        <v>896</v>
      </c>
      <c r="D1229" s="151">
        <v>0.14472222222222222</v>
      </c>
      <c r="E1229" s="151">
        <v>0.12349147222222222</v>
      </c>
      <c r="F1229" s="152">
        <v>71.319999999999993</v>
      </c>
      <c r="G1229" s="188"/>
      <c r="H1229" s="104" t="s">
        <v>82</v>
      </c>
      <c r="I1229" s="198" t="s">
        <v>16</v>
      </c>
      <c r="J1229" s="198">
        <v>58</v>
      </c>
      <c r="K1229" s="103"/>
      <c r="L1229" s="103"/>
      <c r="M1229" s="103"/>
      <c r="N1229" s="103"/>
      <c r="O1229" s="103"/>
      <c r="P1229" s="103"/>
      <c r="Q1229" s="103"/>
      <c r="R1229" s="103"/>
      <c r="S1229" s="103"/>
      <c r="T1229" s="103"/>
      <c r="U1229" s="103"/>
      <c r="V1229" s="103"/>
      <c r="W1229" s="103"/>
      <c r="X1229" s="103"/>
      <c r="Y1229" s="103"/>
      <c r="Z1229" s="103"/>
      <c r="AA1229" s="103"/>
      <c r="AB1229" s="103"/>
      <c r="AC1229" s="103"/>
      <c r="AD1229" s="103"/>
      <c r="AE1229" s="103"/>
      <c r="AF1229" s="103"/>
      <c r="AG1229" s="103"/>
      <c r="AH1229" s="103"/>
      <c r="AI1229" s="103"/>
      <c r="AJ1229" s="103"/>
      <c r="AK1229" s="103"/>
      <c r="AL1229" s="103"/>
      <c r="AM1229" s="103"/>
    </row>
    <row r="1230" spans="1:39">
      <c r="A1230" s="169" t="s">
        <v>870</v>
      </c>
      <c r="B1230" s="169" t="s">
        <v>13</v>
      </c>
      <c r="C1230" s="183" t="s">
        <v>759</v>
      </c>
      <c r="D1230" s="151">
        <v>0.13890046296296296</v>
      </c>
      <c r="E1230" s="151">
        <v>0.13535850115740741</v>
      </c>
      <c r="F1230" s="152">
        <v>71.23</v>
      </c>
      <c r="G1230" s="188"/>
      <c r="H1230" s="104" t="s">
        <v>82</v>
      </c>
      <c r="I1230" s="198" t="s">
        <v>15</v>
      </c>
      <c r="J1230" s="198">
        <v>40</v>
      </c>
      <c r="K1230" s="103"/>
      <c r="L1230" s="103"/>
      <c r="M1230" s="103"/>
      <c r="N1230" s="103"/>
      <c r="O1230" s="103"/>
      <c r="P1230" s="103"/>
      <c r="Q1230" s="103"/>
      <c r="R1230" s="103"/>
      <c r="S1230" s="103"/>
      <c r="T1230" s="103"/>
      <c r="U1230" s="103"/>
      <c r="V1230" s="103"/>
      <c r="W1230" s="103"/>
      <c r="X1230" s="103"/>
      <c r="Y1230" s="103"/>
      <c r="Z1230" s="103"/>
      <c r="AA1230" s="103"/>
      <c r="AB1230" s="103"/>
      <c r="AC1230" s="103"/>
      <c r="AD1230" s="103"/>
      <c r="AE1230" s="103"/>
      <c r="AF1230" s="103"/>
      <c r="AG1230" s="103"/>
      <c r="AH1230" s="103"/>
      <c r="AI1230" s="103"/>
      <c r="AJ1230" s="103"/>
      <c r="AK1230" s="103"/>
      <c r="AL1230" s="103"/>
      <c r="AM1230" s="103"/>
    </row>
    <row r="1231" spans="1:39">
      <c r="A1231" s="169" t="s">
        <v>870</v>
      </c>
      <c r="B1231" s="169" t="s">
        <v>13</v>
      </c>
      <c r="C1231" s="183" t="s">
        <v>897</v>
      </c>
      <c r="D1231" s="151">
        <v>0.12460648148148147</v>
      </c>
      <c r="E1231" s="151">
        <v>0.12460648148148147</v>
      </c>
      <c r="F1231" s="152">
        <v>70.680000000000007</v>
      </c>
      <c r="G1231" s="188"/>
      <c r="H1231" s="104" t="s">
        <v>82</v>
      </c>
      <c r="I1231" s="198" t="s">
        <v>16</v>
      </c>
      <c r="J1231" s="198">
        <v>33</v>
      </c>
      <c r="K1231" s="103"/>
      <c r="L1231" s="103"/>
      <c r="M1231" s="103"/>
      <c r="N1231" s="103"/>
      <c r="O1231" s="103"/>
      <c r="P1231" s="103"/>
      <c r="Q1231" s="103"/>
      <c r="R1231" s="103"/>
      <c r="S1231" s="103"/>
      <c r="T1231" s="103"/>
      <c r="U1231" s="103"/>
      <c r="V1231" s="103"/>
      <c r="W1231" s="103"/>
      <c r="X1231" s="103"/>
      <c r="Y1231" s="103"/>
      <c r="Z1231" s="103"/>
      <c r="AA1231" s="103"/>
      <c r="AB1231" s="103"/>
      <c r="AC1231" s="103"/>
      <c r="AD1231" s="103"/>
      <c r="AE1231" s="103"/>
      <c r="AF1231" s="103"/>
      <c r="AG1231" s="103"/>
      <c r="AH1231" s="103"/>
      <c r="AI1231" s="103"/>
      <c r="AJ1231" s="103"/>
      <c r="AK1231" s="103"/>
      <c r="AL1231" s="103"/>
      <c r="AM1231" s="103"/>
    </row>
    <row r="1232" spans="1:39">
      <c r="A1232" s="169" t="s">
        <v>870</v>
      </c>
      <c r="B1232" s="169" t="s">
        <v>13</v>
      </c>
      <c r="C1232" s="183" t="s">
        <v>898</v>
      </c>
      <c r="D1232" s="151">
        <v>0.14109953703703704</v>
      </c>
      <c r="E1232" s="151">
        <v>0.12674971412037037</v>
      </c>
      <c r="F1232" s="152">
        <v>69.489999999999995</v>
      </c>
      <c r="G1232" s="188"/>
      <c r="H1232" s="104" t="s">
        <v>82</v>
      </c>
      <c r="I1232" s="198" t="s">
        <v>16</v>
      </c>
      <c r="J1232" s="198">
        <v>52</v>
      </c>
      <c r="K1232" s="103"/>
      <c r="L1232" s="103"/>
      <c r="M1232" s="103"/>
      <c r="N1232" s="103"/>
      <c r="O1232" s="103"/>
      <c r="P1232" s="103"/>
      <c r="Q1232" s="103"/>
      <c r="R1232" s="103"/>
      <c r="S1232" s="103"/>
      <c r="T1232" s="103"/>
      <c r="U1232" s="103"/>
      <c r="V1232" s="103"/>
      <c r="W1232" s="103"/>
      <c r="X1232" s="103"/>
      <c r="Y1232" s="103"/>
      <c r="Z1232" s="103"/>
      <c r="AA1232" s="103"/>
      <c r="AB1232" s="103"/>
      <c r="AC1232" s="103"/>
      <c r="AD1232" s="103"/>
      <c r="AE1232" s="103"/>
      <c r="AF1232" s="103"/>
      <c r="AG1232" s="103"/>
      <c r="AH1232" s="103"/>
      <c r="AI1232" s="103"/>
      <c r="AJ1232" s="103"/>
      <c r="AK1232" s="103"/>
      <c r="AL1232" s="103"/>
      <c r="AM1232" s="103"/>
    </row>
    <row r="1233" spans="1:39">
      <c r="A1233" s="169" t="s">
        <v>870</v>
      </c>
      <c r="B1233" s="169" t="s">
        <v>13</v>
      </c>
      <c r="C1233" s="183" t="s">
        <v>899</v>
      </c>
      <c r="D1233" s="151">
        <v>0.12995370370370371</v>
      </c>
      <c r="E1233" s="151">
        <v>0.12995370370370371</v>
      </c>
      <c r="F1233" s="152">
        <v>67.77</v>
      </c>
      <c r="G1233" s="188"/>
      <c r="H1233" s="104" t="s">
        <v>82</v>
      </c>
      <c r="I1233" s="198" t="s">
        <v>16</v>
      </c>
      <c r="J1233" s="198">
        <v>30</v>
      </c>
      <c r="K1233" s="103"/>
      <c r="L1233" s="103"/>
      <c r="M1233" s="103"/>
      <c r="N1233" s="103"/>
      <c r="O1233" s="103"/>
      <c r="P1233" s="103"/>
      <c r="Q1233" s="103"/>
      <c r="R1233" s="103"/>
      <c r="S1233" s="103"/>
      <c r="T1233" s="103"/>
      <c r="U1233" s="103"/>
      <c r="V1233" s="103"/>
      <c r="W1233" s="103"/>
      <c r="X1233" s="103"/>
      <c r="Y1233" s="103"/>
      <c r="Z1233" s="103"/>
      <c r="AA1233" s="103"/>
      <c r="AB1233" s="103"/>
      <c r="AC1233" s="103"/>
      <c r="AD1233" s="103"/>
      <c r="AE1233" s="103"/>
      <c r="AF1233" s="103"/>
      <c r="AG1233" s="103"/>
      <c r="AH1233" s="103"/>
      <c r="AI1233" s="103"/>
      <c r="AJ1233" s="103"/>
      <c r="AK1233" s="103"/>
      <c r="AL1233" s="103"/>
      <c r="AM1233" s="103"/>
    </row>
    <row r="1234" spans="1:39">
      <c r="A1234" s="169" t="s">
        <v>870</v>
      </c>
      <c r="B1234" s="169" t="s">
        <v>13</v>
      </c>
      <c r="C1234" s="183" t="s">
        <v>760</v>
      </c>
      <c r="D1234" s="151">
        <v>0.1340625</v>
      </c>
      <c r="E1234" s="151">
        <v>0.1340625</v>
      </c>
      <c r="F1234" s="152">
        <v>65.69</v>
      </c>
      <c r="G1234" s="188"/>
      <c r="H1234" s="104" t="s">
        <v>82</v>
      </c>
      <c r="I1234" s="198" t="s">
        <v>16</v>
      </c>
      <c r="J1234" s="198">
        <v>28</v>
      </c>
      <c r="K1234" s="103"/>
      <c r="L1234" s="103"/>
      <c r="M1234" s="103"/>
      <c r="N1234" s="103"/>
      <c r="O1234" s="103"/>
      <c r="P1234" s="103"/>
      <c r="Q1234" s="103"/>
      <c r="R1234" s="103"/>
      <c r="S1234" s="103"/>
      <c r="T1234" s="103"/>
      <c r="U1234" s="103"/>
      <c r="V1234" s="103"/>
      <c r="W1234" s="103"/>
      <c r="X1234" s="103"/>
      <c r="Y1234" s="103"/>
      <c r="Z1234" s="103"/>
      <c r="AA1234" s="103"/>
      <c r="AB1234" s="103"/>
      <c r="AC1234" s="103"/>
      <c r="AD1234" s="103"/>
      <c r="AE1234" s="103"/>
      <c r="AF1234" s="103"/>
      <c r="AG1234" s="103"/>
      <c r="AH1234" s="103"/>
      <c r="AI1234" s="103"/>
      <c r="AJ1234" s="103"/>
      <c r="AK1234" s="103"/>
      <c r="AL1234" s="103"/>
      <c r="AM1234" s="103"/>
    </row>
    <row r="1235" spans="1:39">
      <c r="A1235" s="169" t="s">
        <v>870</v>
      </c>
      <c r="B1235" s="169" t="s">
        <v>13</v>
      </c>
      <c r="C1235" s="183" t="s">
        <v>900</v>
      </c>
      <c r="D1235" s="151">
        <v>0.14305555555555557</v>
      </c>
      <c r="E1235" s="151">
        <v>0.1406951388888889</v>
      </c>
      <c r="F1235" s="152">
        <v>62.6</v>
      </c>
      <c r="G1235" s="188"/>
      <c r="H1235" s="104" t="s">
        <v>82</v>
      </c>
      <c r="I1235" s="198" t="s">
        <v>16</v>
      </c>
      <c r="J1235" s="198">
        <v>40</v>
      </c>
      <c r="K1235" s="103"/>
      <c r="L1235" s="103"/>
      <c r="M1235" s="103"/>
      <c r="N1235" s="103"/>
      <c r="O1235" s="103"/>
      <c r="P1235" s="103"/>
      <c r="Q1235" s="103"/>
      <c r="R1235" s="103"/>
      <c r="S1235" s="103"/>
      <c r="T1235" s="103"/>
      <c r="U1235" s="103"/>
      <c r="V1235" s="103"/>
      <c r="W1235" s="103"/>
      <c r="X1235" s="103"/>
      <c r="Y1235" s="103"/>
      <c r="Z1235" s="103"/>
      <c r="AA1235" s="103"/>
      <c r="AB1235" s="103"/>
      <c r="AC1235" s="103"/>
      <c r="AD1235" s="103"/>
      <c r="AE1235" s="103"/>
      <c r="AF1235" s="103"/>
      <c r="AG1235" s="103"/>
      <c r="AH1235" s="103"/>
      <c r="AI1235" s="103"/>
      <c r="AJ1235" s="103"/>
      <c r="AK1235" s="103"/>
      <c r="AL1235" s="103"/>
      <c r="AM1235" s="103"/>
    </row>
    <row r="1236" spans="1:39">
      <c r="A1236" s="169" t="s">
        <v>870</v>
      </c>
      <c r="B1236" s="169" t="s">
        <v>13</v>
      </c>
      <c r="C1236" s="183" t="s">
        <v>901</v>
      </c>
      <c r="D1236" s="151">
        <v>0.18524305555555556</v>
      </c>
      <c r="E1236" s="151">
        <v>0.16427354166666669</v>
      </c>
      <c r="F1236" s="152">
        <v>58.69</v>
      </c>
      <c r="G1236" s="188"/>
      <c r="H1236" s="104" t="s">
        <v>82</v>
      </c>
      <c r="I1236" s="198" t="s">
        <v>15</v>
      </c>
      <c r="J1236" s="198">
        <v>51</v>
      </c>
      <c r="K1236" s="103"/>
      <c r="L1236" s="103"/>
      <c r="M1236" s="103"/>
      <c r="N1236" s="103"/>
      <c r="O1236" s="103"/>
      <c r="P1236" s="103"/>
      <c r="Q1236" s="103"/>
      <c r="R1236" s="103"/>
      <c r="S1236" s="103"/>
      <c r="T1236" s="103"/>
      <c r="U1236" s="103"/>
      <c r="V1236" s="103"/>
      <c r="W1236" s="103"/>
      <c r="X1236" s="103"/>
      <c r="Y1236" s="103"/>
      <c r="Z1236" s="103"/>
      <c r="AA1236" s="103"/>
      <c r="AB1236" s="103"/>
      <c r="AC1236" s="103"/>
      <c r="AD1236" s="103"/>
      <c r="AE1236" s="103"/>
      <c r="AF1236" s="103"/>
      <c r="AG1236" s="103"/>
      <c r="AH1236" s="103"/>
      <c r="AI1236" s="103"/>
      <c r="AJ1236" s="103"/>
      <c r="AK1236" s="103"/>
      <c r="AL1236" s="103"/>
      <c r="AM1236" s="103"/>
    </row>
    <row r="1237" spans="1:39">
      <c r="A1237" s="169" t="s">
        <v>870</v>
      </c>
      <c r="B1237" s="169" t="s">
        <v>13</v>
      </c>
      <c r="C1237" s="183" t="s">
        <v>902</v>
      </c>
      <c r="D1237" s="151">
        <v>0.16966435185185183</v>
      </c>
      <c r="E1237" s="151">
        <v>0.16448958912037034</v>
      </c>
      <c r="F1237" s="152">
        <v>53.54</v>
      </c>
      <c r="G1237" s="188"/>
      <c r="H1237" s="104" t="s">
        <v>82</v>
      </c>
      <c r="I1237" s="198" t="s">
        <v>16</v>
      </c>
      <c r="J1237" s="198">
        <v>42</v>
      </c>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103"/>
      <c r="AL1237" s="103"/>
      <c r="AM1237" s="103"/>
    </row>
    <row r="1238" spans="1:39">
      <c r="A1238" s="169" t="s">
        <v>870</v>
      </c>
      <c r="B1238" s="169" t="s">
        <v>903</v>
      </c>
      <c r="C1238" s="183" t="s">
        <v>187</v>
      </c>
      <c r="D1238" s="151">
        <v>0.13766203703703703</v>
      </c>
      <c r="E1238" s="151">
        <v>0.11642078472222221</v>
      </c>
      <c r="F1238" s="152">
        <v>75.650000000000006</v>
      </c>
      <c r="G1238" s="188">
        <v>283.25</v>
      </c>
      <c r="H1238" s="104" t="s">
        <v>82</v>
      </c>
      <c r="I1238" s="198" t="s">
        <v>16</v>
      </c>
      <c r="J1238" s="198">
        <v>59</v>
      </c>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3"/>
      <c r="AF1238" s="103"/>
      <c r="AG1238" s="103"/>
      <c r="AH1238" s="103"/>
      <c r="AI1238" s="103"/>
      <c r="AJ1238" s="103"/>
      <c r="AK1238" s="103"/>
      <c r="AL1238" s="103"/>
      <c r="AM1238" s="103"/>
    </row>
    <row r="1239" spans="1:39">
      <c r="A1239" s="169" t="s">
        <v>870</v>
      </c>
      <c r="B1239" s="169" t="s">
        <v>903</v>
      </c>
      <c r="C1239" s="183" t="s">
        <v>904</v>
      </c>
      <c r="D1239" s="151">
        <v>0.12444444444444445</v>
      </c>
      <c r="E1239" s="151">
        <v>0.12444444444444445</v>
      </c>
      <c r="F1239" s="152">
        <v>70.77</v>
      </c>
      <c r="G1239" s="188"/>
      <c r="H1239" s="104" t="s">
        <v>82</v>
      </c>
      <c r="I1239" s="198" t="s">
        <v>16</v>
      </c>
      <c r="J1239" s="198">
        <v>32</v>
      </c>
      <c r="K1239" s="103"/>
      <c r="L1239" s="103"/>
      <c r="M1239" s="103"/>
      <c r="N1239" s="103"/>
      <c r="O1239" s="103"/>
      <c r="P1239" s="103"/>
      <c r="Q1239" s="103"/>
      <c r="R1239" s="103"/>
      <c r="S1239" s="103"/>
      <c r="T1239" s="103"/>
      <c r="U1239" s="103"/>
      <c r="V1239" s="103"/>
      <c r="W1239" s="103"/>
      <c r="X1239" s="103"/>
      <c r="Y1239" s="103"/>
      <c r="Z1239" s="103"/>
      <c r="AA1239" s="103"/>
      <c r="AB1239" s="103"/>
      <c r="AC1239" s="103"/>
      <c r="AD1239" s="103"/>
      <c r="AE1239" s="103"/>
      <c r="AF1239" s="103"/>
      <c r="AG1239" s="103"/>
      <c r="AH1239" s="103"/>
      <c r="AI1239" s="103"/>
      <c r="AJ1239" s="103"/>
      <c r="AK1239" s="103"/>
      <c r="AL1239" s="103"/>
      <c r="AM1239" s="103"/>
    </row>
    <row r="1240" spans="1:39">
      <c r="A1240" s="169" t="s">
        <v>870</v>
      </c>
      <c r="B1240" s="169" t="s">
        <v>903</v>
      </c>
      <c r="C1240" s="183" t="s">
        <v>859</v>
      </c>
      <c r="D1240" s="151">
        <v>0.12807870370370369</v>
      </c>
      <c r="E1240" s="151">
        <v>0.12807870370370369</v>
      </c>
      <c r="F1240" s="152">
        <v>68.760000000000005</v>
      </c>
      <c r="G1240" s="188"/>
      <c r="H1240" s="104" t="s">
        <v>82</v>
      </c>
      <c r="I1240" s="198" t="s">
        <v>16</v>
      </c>
      <c r="J1240" s="198">
        <v>31</v>
      </c>
      <c r="K1240" s="103"/>
      <c r="L1240" s="103"/>
      <c r="M1240" s="103"/>
      <c r="N1240" s="103"/>
      <c r="O1240" s="103"/>
      <c r="P1240" s="103"/>
      <c r="Q1240" s="103"/>
      <c r="R1240" s="103"/>
      <c r="S1240" s="103"/>
      <c r="T1240" s="103"/>
      <c r="U1240" s="103"/>
      <c r="V1240" s="103"/>
      <c r="W1240" s="103"/>
      <c r="X1240" s="103"/>
      <c r="Y1240" s="103"/>
      <c r="Z1240" s="103"/>
      <c r="AA1240" s="103"/>
      <c r="AB1240" s="103"/>
      <c r="AC1240" s="103"/>
      <c r="AD1240" s="103"/>
      <c r="AE1240" s="103"/>
      <c r="AF1240" s="103"/>
      <c r="AG1240" s="103"/>
      <c r="AH1240" s="103"/>
      <c r="AI1240" s="103"/>
      <c r="AJ1240" s="103"/>
      <c r="AK1240" s="103"/>
      <c r="AL1240" s="103"/>
      <c r="AM1240" s="103"/>
    </row>
    <row r="1241" spans="1:39">
      <c r="A1241" s="169" t="s">
        <v>870</v>
      </c>
      <c r="B1241" s="169" t="s">
        <v>903</v>
      </c>
      <c r="C1241" s="183" t="s">
        <v>854</v>
      </c>
      <c r="D1241" s="151">
        <v>0.14521990740740739</v>
      </c>
      <c r="E1241" s="151">
        <v>0.1293909375</v>
      </c>
      <c r="F1241" s="152">
        <v>68.069999999999993</v>
      </c>
      <c r="G1241" s="188"/>
      <c r="H1241" s="104" t="s">
        <v>82</v>
      </c>
      <c r="I1241" s="198" t="s">
        <v>16</v>
      </c>
      <c r="J1241" s="198">
        <v>53</v>
      </c>
      <c r="K1241" s="103"/>
      <c r="L1241" s="103"/>
      <c r="M1241" s="103"/>
      <c r="N1241" s="103"/>
      <c r="O1241" s="103"/>
      <c r="P1241" s="103"/>
      <c r="Q1241" s="103"/>
      <c r="R1241" s="103"/>
      <c r="S1241" s="103"/>
      <c r="T1241" s="103"/>
      <c r="U1241" s="103"/>
      <c r="V1241" s="103"/>
      <c r="W1241" s="103"/>
      <c r="X1241" s="103"/>
      <c r="Y1241" s="103"/>
      <c r="Z1241" s="103"/>
      <c r="AA1241" s="103"/>
      <c r="AB1241" s="103"/>
      <c r="AC1241" s="103"/>
      <c r="AD1241" s="103"/>
      <c r="AE1241" s="103"/>
      <c r="AF1241" s="103"/>
      <c r="AG1241" s="103"/>
      <c r="AH1241" s="103"/>
      <c r="AI1241" s="103"/>
      <c r="AJ1241" s="103"/>
      <c r="AK1241" s="103"/>
      <c r="AL1241" s="103"/>
      <c r="AM1241" s="103"/>
    </row>
    <row r="1242" spans="1:39">
      <c r="A1242" s="169" t="s">
        <v>870</v>
      </c>
      <c r="B1242" s="169" t="s">
        <v>903</v>
      </c>
      <c r="C1242" s="183" t="s">
        <v>856</v>
      </c>
      <c r="D1242" s="151">
        <v>0.15534722222222222</v>
      </c>
      <c r="E1242" s="151">
        <v>0.15015862499999999</v>
      </c>
      <c r="F1242" s="152">
        <v>64.209999999999994</v>
      </c>
      <c r="G1242" s="188"/>
      <c r="H1242" s="104" t="s">
        <v>82</v>
      </c>
      <c r="I1242" s="198" t="s">
        <v>15</v>
      </c>
      <c r="J1242" s="198">
        <v>41</v>
      </c>
      <c r="K1242" s="103"/>
      <c r="L1242" s="103"/>
      <c r="M1242" s="103"/>
      <c r="N1242" s="103"/>
      <c r="O1242" s="103"/>
      <c r="P1242" s="103"/>
      <c r="Q1242" s="103"/>
      <c r="R1242" s="103"/>
      <c r="S1242" s="103"/>
      <c r="T1242" s="103"/>
      <c r="U1242" s="103"/>
      <c r="V1242" s="103"/>
      <c r="W1242" s="103"/>
      <c r="X1242" s="103"/>
      <c r="Y1242" s="103"/>
      <c r="Z1242" s="103"/>
      <c r="AA1242" s="103"/>
      <c r="AB1242" s="103"/>
      <c r="AC1242" s="103"/>
      <c r="AD1242" s="103"/>
      <c r="AE1242" s="103"/>
      <c r="AF1242" s="103"/>
      <c r="AG1242" s="103"/>
      <c r="AH1242" s="103"/>
      <c r="AI1242" s="103"/>
      <c r="AJ1242" s="103"/>
      <c r="AK1242" s="103"/>
      <c r="AL1242" s="103"/>
      <c r="AM1242" s="103"/>
    </row>
    <row r="1243" spans="1:39">
      <c r="A1243" s="169" t="s">
        <v>870</v>
      </c>
      <c r="B1243" s="169" t="s">
        <v>903</v>
      </c>
      <c r="C1243" s="183" t="s">
        <v>905</v>
      </c>
      <c r="D1243" s="151">
        <v>0.14736111111111111</v>
      </c>
      <c r="E1243" s="151">
        <v>0.14184980555555557</v>
      </c>
      <c r="F1243" s="152">
        <v>62.09</v>
      </c>
      <c r="G1243" s="188"/>
      <c r="H1243" s="104" t="s">
        <v>82</v>
      </c>
      <c r="I1243" s="198" t="s">
        <v>16</v>
      </c>
      <c r="J1243" s="198">
        <v>43</v>
      </c>
      <c r="K1243" s="103"/>
      <c r="L1243" s="103"/>
      <c r="M1243" s="103"/>
      <c r="N1243" s="103"/>
      <c r="O1243" s="103"/>
      <c r="P1243" s="103"/>
      <c r="Q1243" s="103"/>
      <c r="R1243" s="103"/>
      <c r="S1243" s="103"/>
      <c r="T1243" s="103"/>
      <c r="U1243" s="103"/>
      <c r="V1243" s="103"/>
      <c r="W1243" s="103"/>
      <c r="X1243" s="103"/>
      <c r="Y1243" s="103"/>
      <c r="Z1243" s="103"/>
      <c r="AA1243" s="103"/>
      <c r="AB1243" s="103"/>
      <c r="AC1243" s="103"/>
      <c r="AD1243" s="103"/>
      <c r="AE1243" s="103"/>
      <c r="AF1243" s="103"/>
      <c r="AG1243" s="103"/>
      <c r="AH1243" s="103"/>
      <c r="AI1243" s="103"/>
      <c r="AJ1243" s="103"/>
      <c r="AK1243" s="103"/>
      <c r="AL1243" s="103"/>
      <c r="AM1243" s="103"/>
    </row>
    <row r="1244" spans="1:39">
      <c r="A1244" s="169" t="s">
        <v>870</v>
      </c>
      <c r="B1244" s="169" t="s">
        <v>903</v>
      </c>
      <c r="C1244" s="183" t="s">
        <v>906</v>
      </c>
      <c r="D1244" s="151">
        <v>0.15420138888888887</v>
      </c>
      <c r="E1244" s="151">
        <v>0.1473548472222222</v>
      </c>
      <c r="F1244" s="152">
        <v>59.77</v>
      </c>
      <c r="G1244" s="188"/>
      <c r="H1244" s="104" t="s">
        <v>82</v>
      </c>
      <c r="I1244" s="198" t="s">
        <v>16</v>
      </c>
      <c r="J1244" s="198">
        <v>44</v>
      </c>
      <c r="K1244" s="103"/>
      <c r="L1244" s="103"/>
      <c r="M1244" s="103"/>
      <c r="N1244" s="103"/>
      <c r="O1244" s="103"/>
      <c r="P1244" s="103"/>
      <c r="Q1244" s="103"/>
      <c r="R1244" s="103"/>
      <c r="S1244" s="103"/>
      <c r="T1244" s="103"/>
      <c r="U1244" s="103"/>
      <c r="V1244" s="103"/>
      <c r="W1244" s="103"/>
      <c r="X1244" s="103"/>
      <c r="Y1244" s="103"/>
      <c r="Z1244" s="103"/>
      <c r="AA1244" s="103"/>
      <c r="AB1244" s="103"/>
      <c r="AC1244" s="103"/>
      <c r="AD1244" s="103"/>
      <c r="AE1244" s="103"/>
      <c r="AF1244" s="103"/>
      <c r="AG1244" s="103"/>
      <c r="AH1244" s="103"/>
      <c r="AI1244" s="103"/>
      <c r="AJ1244" s="103"/>
      <c r="AK1244" s="103"/>
      <c r="AL1244" s="103"/>
      <c r="AM1244" s="103"/>
    </row>
    <row r="1245" spans="1:39">
      <c r="A1245" s="169" t="s">
        <v>870</v>
      </c>
      <c r="B1245" s="169" t="s">
        <v>903</v>
      </c>
      <c r="C1245" s="183" t="s">
        <v>907</v>
      </c>
      <c r="D1245" s="151">
        <v>0.17805555555555555</v>
      </c>
      <c r="E1245" s="151">
        <v>0.15994730555555556</v>
      </c>
      <c r="F1245" s="152">
        <v>55.06</v>
      </c>
      <c r="G1245" s="188"/>
      <c r="H1245" s="104" t="s">
        <v>82</v>
      </c>
      <c r="I1245" s="198" t="s">
        <v>16</v>
      </c>
      <c r="J1245" s="198">
        <v>52</v>
      </c>
      <c r="K1245" s="103"/>
      <c r="L1245" s="103"/>
      <c r="M1245" s="103"/>
      <c r="N1245" s="103"/>
      <c r="O1245" s="103"/>
      <c r="P1245" s="103"/>
      <c r="Q1245" s="103"/>
      <c r="R1245" s="103"/>
      <c r="S1245" s="103"/>
      <c r="T1245" s="103"/>
      <c r="U1245" s="103"/>
      <c r="V1245" s="103"/>
      <c r="W1245" s="103"/>
      <c r="X1245" s="103"/>
      <c r="Y1245" s="103"/>
      <c r="Z1245" s="103"/>
      <c r="AA1245" s="103"/>
      <c r="AB1245" s="103"/>
      <c r="AC1245" s="103"/>
      <c r="AD1245" s="103"/>
      <c r="AE1245" s="103"/>
      <c r="AF1245" s="103"/>
      <c r="AG1245" s="103"/>
      <c r="AH1245" s="103"/>
      <c r="AI1245" s="103"/>
      <c r="AJ1245" s="103"/>
      <c r="AK1245" s="103"/>
      <c r="AL1245" s="103"/>
      <c r="AM1245" s="103"/>
    </row>
    <row r="1246" spans="1:39">
      <c r="A1246" s="169" t="s">
        <v>870</v>
      </c>
      <c r="B1246" s="169" t="s">
        <v>903</v>
      </c>
      <c r="C1246" s="183" t="s">
        <v>862</v>
      </c>
      <c r="D1246" s="151">
        <v>0.17480324074074075</v>
      </c>
      <c r="E1246" s="151">
        <v>0.17480324074074075</v>
      </c>
      <c r="F1246" s="152">
        <v>50.38</v>
      </c>
      <c r="G1246" s="188"/>
      <c r="H1246" s="104" t="s">
        <v>82</v>
      </c>
      <c r="I1246" s="198" t="s">
        <v>16</v>
      </c>
      <c r="J1246" s="198">
        <v>37</v>
      </c>
      <c r="K1246" s="103"/>
      <c r="L1246" s="103"/>
      <c r="M1246" s="103"/>
      <c r="N1246" s="103"/>
      <c r="O1246" s="103"/>
      <c r="P1246" s="103"/>
      <c r="Q1246" s="103"/>
      <c r="R1246" s="103"/>
      <c r="S1246" s="103"/>
      <c r="T1246" s="103"/>
      <c r="U1246" s="103"/>
      <c r="V1246" s="103"/>
      <c r="W1246" s="103"/>
      <c r="X1246" s="103"/>
      <c r="Y1246" s="103"/>
      <c r="Z1246" s="103"/>
      <c r="AA1246" s="103"/>
      <c r="AB1246" s="103"/>
      <c r="AC1246" s="103"/>
      <c r="AD1246" s="103"/>
      <c r="AE1246" s="103"/>
      <c r="AF1246" s="103"/>
      <c r="AG1246" s="103"/>
      <c r="AH1246" s="103"/>
      <c r="AI1246" s="103"/>
      <c r="AJ1246" s="103"/>
      <c r="AK1246" s="103"/>
      <c r="AL1246" s="103"/>
      <c r="AM1246" s="103"/>
    </row>
    <row r="1247" spans="1:39">
      <c r="A1247" s="169" t="s">
        <v>870</v>
      </c>
      <c r="B1247" s="169" t="s">
        <v>903</v>
      </c>
      <c r="C1247" s="183" t="s">
        <v>908</v>
      </c>
      <c r="D1247" s="151">
        <v>0.18212962962962964</v>
      </c>
      <c r="E1247" s="151">
        <v>0.17784958333333334</v>
      </c>
      <c r="F1247" s="152">
        <v>49.52</v>
      </c>
      <c r="G1247" s="188"/>
      <c r="H1247" s="104" t="s">
        <v>82</v>
      </c>
      <c r="I1247" s="198" t="s">
        <v>16</v>
      </c>
      <c r="J1247" s="198">
        <v>41</v>
      </c>
      <c r="K1247" s="103"/>
      <c r="L1247" s="103"/>
      <c r="M1247" s="103"/>
      <c r="N1247" s="103"/>
      <c r="O1247" s="103"/>
      <c r="P1247" s="103"/>
      <c r="Q1247" s="103"/>
      <c r="R1247" s="103"/>
      <c r="S1247" s="103"/>
      <c r="T1247" s="103"/>
      <c r="U1247" s="103"/>
      <c r="V1247" s="103"/>
      <c r="W1247" s="103"/>
      <c r="X1247" s="103"/>
      <c r="Y1247" s="103"/>
      <c r="Z1247" s="103"/>
      <c r="AA1247" s="103"/>
      <c r="AB1247" s="103"/>
      <c r="AC1247" s="103"/>
      <c r="AD1247" s="103"/>
      <c r="AE1247" s="103"/>
      <c r="AF1247" s="103"/>
      <c r="AG1247" s="103"/>
      <c r="AH1247" s="103"/>
      <c r="AI1247" s="103"/>
      <c r="AJ1247" s="103"/>
      <c r="AK1247" s="103"/>
      <c r="AL1247" s="103"/>
      <c r="AM1247" s="103"/>
    </row>
    <row r="1248" spans="1:39">
      <c r="A1248" s="169" t="s">
        <v>870</v>
      </c>
      <c r="B1248" s="176" t="s">
        <v>17</v>
      </c>
      <c r="C1248" s="183" t="s">
        <v>825</v>
      </c>
      <c r="D1248" s="151">
        <v>0.12266203703703704</v>
      </c>
      <c r="E1248" s="151">
        <v>0.11199043981481482</v>
      </c>
      <c r="F1248" s="152">
        <v>78.64</v>
      </c>
      <c r="G1248" s="188">
        <v>281.02999999999997</v>
      </c>
      <c r="H1248" s="104" t="s">
        <v>82</v>
      </c>
      <c r="I1248" s="198" t="s">
        <v>16</v>
      </c>
      <c r="J1248" s="198">
        <v>50</v>
      </c>
      <c r="K1248" s="103"/>
      <c r="L1248" s="103"/>
      <c r="M1248" s="103"/>
      <c r="N1248" s="103"/>
      <c r="O1248" s="103"/>
      <c r="P1248" s="103"/>
      <c r="Q1248" s="103"/>
      <c r="R1248" s="103"/>
      <c r="S1248" s="103"/>
      <c r="T1248" s="103"/>
      <c r="U1248" s="103"/>
      <c r="V1248" s="103"/>
      <c r="W1248" s="103"/>
      <c r="X1248" s="103"/>
      <c r="Y1248" s="103"/>
      <c r="Z1248" s="103"/>
      <c r="AA1248" s="103"/>
      <c r="AB1248" s="103"/>
      <c r="AC1248" s="103"/>
      <c r="AD1248" s="103"/>
      <c r="AE1248" s="103"/>
      <c r="AF1248" s="103"/>
      <c r="AG1248" s="103"/>
      <c r="AH1248" s="103"/>
      <c r="AI1248" s="103"/>
      <c r="AJ1248" s="103"/>
      <c r="AK1248" s="103"/>
      <c r="AL1248" s="103"/>
      <c r="AM1248" s="103"/>
    </row>
    <row r="1249" spans="1:39">
      <c r="A1249" s="169" t="s">
        <v>870</v>
      </c>
      <c r="B1249" s="176" t="s">
        <v>17</v>
      </c>
      <c r="C1249" s="183" t="s">
        <v>746</v>
      </c>
      <c r="D1249" s="151">
        <v>0.12581018518518519</v>
      </c>
      <c r="E1249" s="151">
        <v>0.12581018518518519</v>
      </c>
      <c r="F1249" s="152">
        <v>70</v>
      </c>
      <c r="G1249" s="188"/>
      <c r="H1249" s="104" t="s">
        <v>82</v>
      </c>
      <c r="I1249" s="198" t="s">
        <v>16</v>
      </c>
      <c r="J1249" s="198">
        <v>31</v>
      </c>
      <c r="K1249" s="103"/>
      <c r="L1249" s="103"/>
      <c r="M1249" s="103"/>
      <c r="N1249" s="103"/>
      <c r="O1249" s="103"/>
      <c r="P1249" s="103"/>
      <c r="Q1249" s="103"/>
      <c r="R1249" s="103"/>
      <c r="S1249" s="103"/>
      <c r="T1249" s="103"/>
      <c r="U1249" s="103"/>
      <c r="V1249" s="103"/>
      <c r="W1249" s="103"/>
      <c r="X1249" s="103"/>
      <c r="Y1249" s="103"/>
      <c r="Z1249" s="103"/>
      <c r="AA1249" s="103"/>
      <c r="AB1249" s="103"/>
      <c r="AC1249" s="103"/>
      <c r="AD1249" s="103"/>
      <c r="AE1249" s="103"/>
      <c r="AF1249" s="103"/>
      <c r="AG1249" s="103"/>
      <c r="AH1249" s="103"/>
      <c r="AI1249" s="103"/>
      <c r="AJ1249" s="103"/>
      <c r="AK1249" s="103"/>
      <c r="AL1249" s="103"/>
      <c r="AM1249" s="103"/>
    </row>
    <row r="1250" spans="1:39">
      <c r="A1250" s="169" t="s">
        <v>870</v>
      </c>
      <c r="B1250" s="176" t="s">
        <v>17</v>
      </c>
      <c r="C1250" s="183" t="s">
        <v>748</v>
      </c>
      <c r="D1250" s="151">
        <v>0.13185185185185186</v>
      </c>
      <c r="E1250" s="151">
        <v>0.13185185185185186</v>
      </c>
      <c r="F1250" s="152">
        <v>66.8</v>
      </c>
      <c r="G1250" s="188"/>
      <c r="H1250" s="104" t="s">
        <v>82</v>
      </c>
      <c r="I1250" s="198" t="s">
        <v>16</v>
      </c>
      <c r="J1250" s="198">
        <v>35</v>
      </c>
      <c r="K1250" s="103"/>
      <c r="L1250" s="103"/>
      <c r="M1250" s="103"/>
      <c r="N1250" s="103"/>
      <c r="O1250" s="103"/>
      <c r="P1250" s="103"/>
      <c r="Q1250" s="103"/>
      <c r="R1250" s="103"/>
      <c r="S1250" s="103"/>
      <c r="T1250" s="103"/>
      <c r="U1250" s="103"/>
      <c r="V1250" s="103"/>
      <c r="W1250" s="103"/>
      <c r="X1250" s="103"/>
      <c r="Y1250" s="103"/>
      <c r="Z1250" s="103"/>
      <c r="AA1250" s="103"/>
      <c r="AB1250" s="103"/>
      <c r="AC1250" s="103"/>
      <c r="AD1250" s="103"/>
      <c r="AE1250" s="103"/>
      <c r="AF1250" s="103"/>
      <c r="AG1250" s="103"/>
      <c r="AH1250" s="103"/>
      <c r="AI1250" s="103"/>
      <c r="AJ1250" s="103"/>
      <c r="AK1250" s="103"/>
      <c r="AL1250" s="103"/>
      <c r="AM1250" s="103"/>
    </row>
    <row r="1251" spans="1:39">
      <c r="A1251" s="169" t="s">
        <v>870</v>
      </c>
      <c r="B1251" s="176" t="s">
        <v>17</v>
      </c>
      <c r="C1251" s="183" t="s">
        <v>909</v>
      </c>
      <c r="D1251" s="151">
        <v>0.13652777777777778</v>
      </c>
      <c r="E1251" s="151">
        <v>0.13427506944444445</v>
      </c>
      <c r="F1251" s="152">
        <v>65.59</v>
      </c>
      <c r="G1251" s="188"/>
      <c r="H1251" s="104" t="s">
        <v>82</v>
      </c>
      <c r="I1251" s="198" t="s">
        <v>16</v>
      </c>
      <c r="J1251" s="198">
        <v>40</v>
      </c>
      <c r="K1251" s="103"/>
      <c r="L1251" s="103"/>
      <c r="M1251" s="103"/>
      <c r="N1251" s="103"/>
      <c r="O1251" s="103"/>
      <c r="P1251" s="103"/>
      <c r="Q1251" s="103"/>
      <c r="R1251" s="103"/>
      <c r="S1251" s="103"/>
      <c r="T1251" s="103"/>
      <c r="U1251" s="103"/>
      <c r="V1251" s="103"/>
      <c r="W1251" s="103"/>
      <c r="X1251" s="103"/>
      <c r="Y1251" s="103"/>
      <c r="Z1251" s="103"/>
      <c r="AA1251" s="103"/>
      <c r="AB1251" s="103"/>
      <c r="AC1251" s="103"/>
      <c r="AD1251" s="103"/>
      <c r="AE1251" s="103"/>
      <c r="AF1251" s="103"/>
      <c r="AG1251" s="103"/>
      <c r="AH1251" s="103"/>
      <c r="AI1251" s="103"/>
      <c r="AJ1251" s="103"/>
      <c r="AK1251" s="103"/>
      <c r="AL1251" s="103"/>
      <c r="AM1251" s="103"/>
    </row>
    <row r="1252" spans="1:39">
      <c r="A1252" s="169" t="s">
        <v>870</v>
      </c>
      <c r="B1252" s="176" t="s">
        <v>17</v>
      </c>
      <c r="C1252" s="183" t="s">
        <v>741</v>
      </c>
      <c r="D1252" s="151">
        <v>0.14283564814814814</v>
      </c>
      <c r="E1252" s="151">
        <v>0.13447976273148149</v>
      </c>
      <c r="F1252" s="152">
        <v>65.489999999999995</v>
      </c>
      <c r="G1252" s="188"/>
      <c r="H1252" s="104" t="s">
        <v>82</v>
      </c>
      <c r="I1252" s="198" t="s">
        <v>16</v>
      </c>
      <c r="J1252" s="198">
        <v>46</v>
      </c>
      <c r="K1252" s="103"/>
      <c r="L1252" s="103"/>
      <c r="M1252" s="103"/>
      <c r="N1252" s="103"/>
      <c r="O1252" s="103"/>
      <c r="P1252" s="103"/>
      <c r="Q1252" s="103"/>
      <c r="R1252" s="103"/>
      <c r="S1252" s="103"/>
      <c r="T1252" s="103"/>
      <c r="U1252" s="103"/>
      <c r="V1252" s="103"/>
      <c r="W1252" s="103"/>
      <c r="X1252" s="103"/>
      <c r="Y1252" s="103"/>
      <c r="Z1252" s="103"/>
      <c r="AA1252" s="103"/>
      <c r="AB1252" s="103"/>
      <c r="AC1252" s="103"/>
      <c r="AD1252" s="103"/>
      <c r="AE1252" s="103"/>
      <c r="AF1252" s="103"/>
      <c r="AG1252" s="103"/>
      <c r="AH1252" s="103"/>
      <c r="AI1252" s="103"/>
      <c r="AJ1252" s="103"/>
      <c r="AK1252" s="103"/>
      <c r="AL1252" s="103"/>
      <c r="AM1252" s="103"/>
    </row>
    <row r="1253" spans="1:39">
      <c r="A1253" s="169" t="s">
        <v>870</v>
      </c>
      <c r="B1253" s="176" t="s">
        <v>17</v>
      </c>
      <c r="C1253" s="183" t="s">
        <v>910</v>
      </c>
      <c r="D1253" s="151">
        <v>0.14331018518518518</v>
      </c>
      <c r="E1253" s="151">
        <v>0.13795038425925926</v>
      </c>
      <c r="F1253" s="152">
        <v>63.84</v>
      </c>
      <c r="G1253" s="188"/>
      <c r="H1253" s="104" t="s">
        <v>82</v>
      </c>
      <c r="I1253" s="198" t="s">
        <v>16</v>
      </c>
      <c r="J1253" s="198">
        <v>43</v>
      </c>
      <c r="K1253" s="103"/>
      <c r="L1253" s="103"/>
      <c r="M1253" s="103"/>
      <c r="N1253" s="103"/>
      <c r="O1253" s="103"/>
      <c r="P1253" s="103"/>
      <c r="Q1253" s="103"/>
      <c r="R1253" s="103"/>
      <c r="S1253" s="103"/>
      <c r="T1253" s="103"/>
      <c r="U1253" s="103"/>
      <c r="V1253" s="103"/>
      <c r="W1253" s="103"/>
      <c r="X1253" s="103"/>
      <c r="Y1253" s="103"/>
      <c r="Z1253" s="103"/>
      <c r="AA1253" s="103"/>
      <c r="AB1253" s="103"/>
      <c r="AC1253" s="103"/>
      <c r="AD1253" s="103"/>
      <c r="AE1253" s="103"/>
      <c r="AF1253" s="103"/>
      <c r="AG1253" s="103"/>
      <c r="AH1253" s="103"/>
      <c r="AI1253" s="103"/>
      <c r="AJ1253" s="103"/>
      <c r="AK1253" s="103"/>
      <c r="AL1253" s="103"/>
      <c r="AM1253" s="103"/>
    </row>
    <row r="1254" spans="1:39">
      <c r="A1254" s="169" t="s">
        <v>870</v>
      </c>
      <c r="B1254" s="176" t="s">
        <v>17</v>
      </c>
      <c r="C1254" s="183" t="s">
        <v>387</v>
      </c>
      <c r="D1254" s="151">
        <v>0.14657407407407408</v>
      </c>
      <c r="E1254" s="151">
        <v>0.14109220370370371</v>
      </c>
      <c r="F1254" s="152">
        <v>62.42</v>
      </c>
      <c r="G1254" s="188"/>
      <c r="H1254" s="104" t="s">
        <v>82</v>
      </c>
      <c r="I1254" s="198" t="s">
        <v>16</v>
      </c>
      <c r="J1254" s="198">
        <v>43</v>
      </c>
      <c r="K1254" s="103"/>
      <c r="L1254" s="103"/>
      <c r="M1254" s="103"/>
      <c r="N1254" s="103"/>
      <c r="O1254" s="103"/>
      <c r="P1254" s="103"/>
      <c r="Q1254" s="103"/>
      <c r="R1254" s="103"/>
      <c r="S1254" s="103"/>
      <c r="T1254" s="103"/>
      <c r="U1254" s="103"/>
      <c r="V1254" s="103"/>
      <c r="W1254" s="103"/>
      <c r="X1254" s="103"/>
      <c r="Y1254" s="103"/>
      <c r="Z1254" s="103"/>
      <c r="AA1254" s="103"/>
      <c r="AB1254" s="103"/>
      <c r="AC1254" s="103"/>
      <c r="AD1254" s="103"/>
      <c r="AE1254" s="103"/>
      <c r="AF1254" s="103"/>
      <c r="AG1254" s="103"/>
      <c r="AH1254" s="103"/>
      <c r="AI1254" s="103"/>
      <c r="AJ1254" s="103"/>
      <c r="AK1254" s="103"/>
      <c r="AL1254" s="103"/>
      <c r="AM1254" s="103"/>
    </row>
    <row r="1255" spans="1:39">
      <c r="A1255" s="169" t="s">
        <v>870</v>
      </c>
      <c r="B1255" s="172" t="s">
        <v>18</v>
      </c>
      <c r="C1255" s="183" t="s">
        <v>229</v>
      </c>
      <c r="D1255" s="151">
        <v>0.13222222222222221</v>
      </c>
      <c r="E1255" s="151">
        <v>0.13004055555555555</v>
      </c>
      <c r="F1255" s="152">
        <v>67.73</v>
      </c>
      <c r="G1255" s="188">
        <v>269.08999999999997</v>
      </c>
      <c r="H1255" s="104" t="s">
        <v>82</v>
      </c>
      <c r="I1255" s="198" t="s">
        <v>16</v>
      </c>
      <c r="J1255" s="198">
        <v>40</v>
      </c>
      <c r="K1255" s="103"/>
      <c r="L1255" s="103"/>
      <c r="M1255" s="103"/>
      <c r="N1255" s="103"/>
      <c r="O1255" s="103"/>
      <c r="P1255" s="103"/>
      <c r="Q1255" s="103"/>
      <c r="R1255" s="103"/>
      <c r="S1255" s="103"/>
      <c r="T1255" s="103"/>
      <c r="U1255" s="103"/>
      <c r="V1255" s="103"/>
      <c r="W1255" s="103"/>
      <c r="X1255" s="103"/>
      <c r="Y1255" s="103"/>
      <c r="Z1255" s="103"/>
      <c r="AA1255" s="103"/>
      <c r="AB1255" s="103"/>
      <c r="AC1255" s="103"/>
      <c r="AD1255" s="103"/>
      <c r="AE1255" s="103"/>
      <c r="AF1255" s="103"/>
      <c r="AG1255" s="103"/>
      <c r="AH1255" s="103"/>
      <c r="AI1255" s="103"/>
      <c r="AJ1255" s="103"/>
      <c r="AK1255" s="103"/>
      <c r="AL1255" s="103"/>
      <c r="AM1255" s="103"/>
    </row>
    <row r="1256" spans="1:39">
      <c r="A1256" s="169" t="s">
        <v>870</v>
      </c>
      <c r="B1256" s="172" t="s">
        <v>18</v>
      </c>
      <c r="C1256" s="183" t="s">
        <v>911</v>
      </c>
      <c r="D1256" s="151">
        <v>0.14321759259259259</v>
      </c>
      <c r="E1256" s="151">
        <v>0.14321759259259259</v>
      </c>
      <c r="F1256" s="152">
        <v>67.319999999999993</v>
      </c>
      <c r="G1256" s="188"/>
      <c r="H1256" s="104" t="s">
        <v>82</v>
      </c>
      <c r="I1256" s="198" t="s">
        <v>15</v>
      </c>
      <c r="J1256" s="198">
        <v>30</v>
      </c>
      <c r="K1256" s="103"/>
      <c r="L1256" s="103"/>
      <c r="M1256" s="103"/>
      <c r="N1256" s="103"/>
      <c r="O1256" s="103"/>
      <c r="P1256" s="103"/>
      <c r="Q1256" s="103"/>
      <c r="R1256" s="103"/>
      <c r="S1256" s="103"/>
      <c r="T1256" s="103"/>
      <c r="U1256" s="103"/>
      <c r="V1256" s="103"/>
      <c r="W1256" s="103"/>
      <c r="X1256" s="103"/>
      <c r="Y1256" s="103"/>
      <c r="Z1256" s="103"/>
      <c r="AA1256" s="103"/>
      <c r="AB1256" s="103"/>
      <c r="AC1256" s="103"/>
      <c r="AD1256" s="103"/>
      <c r="AE1256" s="103"/>
      <c r="AF1256" s="103"/>
      <c r="AG1256" s="103"/>
      <c r="AH1256" s="103"/>
      <c r="AI1256" s="103"/>
      <c r="AJ1256" s="103"/>
      <c r="AK1256" s="103"/>
      <c r="AL1256" s="103"/>
      <c r="AM1256" s="103"/>
    </row>
    <row r="1257" spans="1:39">
      <c r="A1257" s="169" t="s">
        <v>870</v>
      </c>
      <c r="B1257" s="172" t="s">
        <v>18</v>
      </c>
      <c r="C1257" s="183" t="s">
        <v>912</v>
      </c>
      <c r="D1257" s="151">
        <v>0.14322916666666666</v>
      </c>
      <c r="E1257" s="151">
        <v>0.14322916666666666</v>
      </c>
      <c r="F1257" s="152">
        <v>67.319999999999993</v>
      </c>
      <c r="G1257" s="188"/>
      <c r="H1257" s="104" t="s">
        <v>82</v>
      </c>
      <c r="I1257" s="198" t="s">
        <v>15</v>
      </c>
      <c r="J1257" s="198">
        <v>31</v>
      </c>
      <c r="K1257" s="103"/>
      <c r="L1257" s="103"/>
      <c r="M1257" s="103"/>
      <c r="N1257" s="103"/>
      <c r="O1257" s="103"/>
      <c r="P1257" s="103"/>
      <c r="Q1257" s="103"/>
      <c r="R1257" s="103"/>
      <c r="S1257" s="103"/>
      <c r="T1257" s="103"/>
      <c r="U1257" s="103"/>
      <c r="V1257" s="103"/>
      <c r="W1257" s="103"/>
      <c r="X1257" s="103"/>
      <c r="Y1257" s="103"/>
      <c r="Z1257" s="103"/>
      <c r="AA1257" s="103"/>
      <c r="AB1257" s="103"/>
      <c r="AC1257" s="103"/>
      <c r="AD1257" s="103"/>
      <c r="AE1257" s="103"/>
      <c r="AF1257" s="103"/>
      <c r="AG1257" s="103"/>
      <c r="AH1257" s="103"/>
      <c r="AI1257" s="103"/>
      <c r="AJ1257" s="103"/>
      <c r="AK1257" s="103"/>
      <c r="AL1257" s="103"/>
      <c r="AM1257" s="103"/>
    </row>
    <row r="1258" spans="1:39">
      <c r="A1258" s="169" t="s">
        <v>870</v>
      </c>
      <c r="B1258" s="172" t="s">
        <v>18</v>
      </c>
      <c r="C1258" s="183" t="s">
        <v>913</v>
      </c>
      <c r="D1258" s="151">
        <v>0.14451388888888889</v>
      </c>
      <c r="E1258" s="151">
        <v>0.14451388888888889</v>
      </c>
      <c r="F1258" s="152">
        <v>66.72</v>
      </c>
      <c r="G1258" s="188"/>
      <c r="H1258" s="104" t="s">
        <v>82</v>
      </c>
      <c r="I1258" s="198" t="s">
        <v>15</v>
      </c>
      <c r="J1258" s="198">
        <v>24</v>
      </c>
      <c r="K1258" s="103"/>
      <c r="L1258" s="103"/>
      <c r="M1258" s="103"/>
      <c r="N1258" s="103"/>
      <c r="O1258" s="103"/>
      <c r="P1258" s="103"/>
      <c r="Q1258" s="103"/>
      <c r="R1258" s="103"/>
      <c r="S1258" s="103"/>
      <c r="T1258" s="103"/>
      <c r="U1258" s="103"/>
      <c r="V1258" s="103"/>
      <c r="W1258" s="103"/>
      <c r="X1258" s="103"/>
      <c r="Y1258" s="103"/>
      <c r="Z1258" s="103"/>
      <c r="AA1258" s="103"/>
      <c r="AB1258" s="103"/>
      <c r="AC1258" s="103"/>
      <c r="AD1258" s="103"/>
      <c r="AE1258" s="103"/>
      <c r="AF1258" s="103"/>
      <c r="AG1258" s="103"/>
      <c r="AH1258" s="103"/>
      <c r="AI1258" s="103"/>
      <c r="AJ1258" s="103"/>
      <c r="AK1258" s="103"/>
      <c r="AL1258" s="103"/>
      <c r="AM1258" s="103"/>
    </row>
    <row r="1259" spans="1:39">
      <c r="A1259" s="169" t="s">
        <v>870</v>
      </c>
      <c r="B1259" s="172" t="s">
        <v>18</v>
      </c>
      <c r="C1259" s="183" t="s">
        <v>112</v>
      </c>
      <c r="D1259" s="151">
        <v>0.13967592592592593</v>
      </c>
      <c r="E1259" s="151">
        <v>0.13967592592592593</v>
      </c>
      <c r="F1259" s="152">
        <v>63.05</v>
      </c>
      <c r="G1259" s="188"/>
      <c r="H1259" s="104" t="s">
        <v>82</v>
      </c>
      <c r="I1259" s="198" t="s">
        <v>16</v>
      </c>
      <c r="J1259" s="198">
        <v>28</v>
      </c>
      <c r="K1259" s="103"/>
      <c r="L1259" s="103"/>
      <c r="M1259" s="103"/>
      <c r="N1259" s="103"/>
      <c r="O1259" s="103"/>
      <c r="P1259" s="103"/>
      <c r="Q1259" s="103"/>
      <c r="R1259" s="103"/>
      <c r="S1259" s="103"/>
      <c r="T1259" s="103"/>
      <c r="U1259" s="103"/>
      <c r="V1259" s="103"/>
      <c r="W1259" s="103"/>
      <c r="X1259" s="103"/>
      <c r="Y1259" s="103"/>
      <c r="Z1259" s="103"/>
      <c r="AA1259" s="103"/>
      <c r="AB1259" s="103"/>
      <c r="AC1259" s="103"/>
      <c r="AD1259" s="103"/>
      <c r="AE1259" s="103"/>
      <c r="AF1259" s="103"/>
      <c r="AG1259" s="103"/>
      <c r="AH1259" s="103"/>
      <c r="AI1259" s="103"/>
      <c r="AJ1259" s="103"/>
      <c r="AK1259" s="103"/>
      <c r="AL1259" s="103"/>
      <c r="AM1259" s="103"/>
    </row>
    <row r="1260" spans="1:39">
      <c r="A1260" s="169" t="s">
        <v>870</v>
      </c>
      <c r="B1260" s="169" t="s">
        <v>787</v>
      </c>
      <c r="C1260" s="183" t="s">
        <v>914</v>
      </c>
      <c r="D1260" s="151">
        <v>0.14133101851851851</v>
      </c>
      <c r="E1260" s="151">
        <v>0.13993184143518517</v>
      </c>
      <c r="F1260" s="152">
        <v>68.900000000000006</v>
      </c>
      <c r="G1260" s="188">
        <v>253.38</v>
      </c>
      <c r="H1260" s="104" t="s">
        <v>82</v>
      </c>
      <c r="I1260" s="198" t="s">
        <v>15</v>
      </c>
      <c r="J1260" s="198">
        <v>38</v>
      </c>
      <c r="K1260" s="103"/>
      <c r="L1260" s="103"/>
      <c r="M1260" s="103"/>
      <c r="N1260" s="103"/>
      <c r="O1260" s="103"/>
      <c r="P1260" s="103"/>
      <c r="Q1260" s="103"/>
      <c r="R1260" s="103"/>
      <c r="S1260" s="103"/>
      <c r="T1260" s="103"/>
      <c r="U1260" s="103"/>
      <c r="V1260" s="103"/>
      <c r="W1260" s="103"/>
      <c r="X1260" s="103"/>
      <c r="Y1260" s="103"/>
      <c r="Z1260" s="103"/>
      <c r="AA1260" s="103"/>
      <c r="AB1260" s="103"/>
      <c r="AC1260" s="103"/>
      <c r="AD1260" s="103"/>
      <c r="AE1260" s="103"/>
      <c r="AF1260" s="103"/>
      <c r="AG1260" s="103"/>
      <c r="AH1260" s="103"/>
      <c r="AI1260" s="103"/>
      <c r="AJ1260" s="103"/>
      <c r="AK1260" s="103"/>
      <c r="AL1260" s="103"/>
      <c r="AM1260" s="103"/>
    </row>
    <row r="1261" spans="1:39">
      <c r="A1261" s="169" t="s">
        <v>870</v>
      </c>
      <c r="B1261" s="169" t="s">
        <v>787</v>
      </c>
      <c r="C1261" s="183" t="s">
        <v>915</v>
      </c>
      <c r="D1261" s="151">
        <v>0.1297800925925926</v>
      </c>
      <c r="E1261" s="151">
        <v>0.1297800925925926</v>
      </c>
      <c r="F1261" s="152">
        <v>67.86</v>
      </c>
      <c r="G1261" s="188"/>
      <c r="H1261" s="104" t="s">
        <v>82</v>
      </c>
      <c r="I1261" s="198" t="s">
        <v>16</v>
      </c>
      <c r="J1261" s="198">
        <v>30</v>
      </c>
      <c r="K1261" s="103"/>
      <c r="L1261" s="103"/>
      <c r="M1261" s="103"/>
      <c r="N1261" s="103"/>
      <c r="O1261" s="103"/>
      <c r="P1261" s="103"/>
      <c r="Q1261" s="103"/>
      <c r="R1261" s="103"/>
      <c r="S1261" s="103"/>
      <c r="T1261" s="103"/>
      <c r="U1261" s="103"/>
      <c r="V1261" s="103"/>
      <c r="W1261" s="103"/>
      <c r="X1261" s="103"/>
      <c r="Y1261" s="103"/>
      <c r="Z1261" s="103"/>
      <c r="AA1261" s="103"/>
      <c r="AB1261" s="103"/>
      <c r="AC1261" s="103"/>
      <c r="AD1261" s="103"/>
      <c r="AE1261" s="103"/>
      <c r="AF1261" s="103"/>
      <c r="AG1261" s="103"/>
      <c r="AH1261" s="103"/>
      <c r="AI1261" s="103"/>
      <c r="AJ1261" s="103"/>
      <c r="AK1261" s="103"/>
      <c r="AL1261" s="103"/>
      <c r="AM1261" s="103"/>
    </row>
    <row r="1262" spans="1:39">
      <c r="A1262" s="169" t="s">
        <v>870</v>
      </c>
      <c r="B1262" s="169" t="s">
        <v>787</v>
      </c>
      <c r="C1262" s="183" t="s">
        <v>916</v>
      </c>
      <c r="D1262" s="151">
        <v>0.14474537037037036</v>
      </c>
      <c r="E1262" s="151">
        <v>0.14474537037037036</v>
      </c>
      <c r="F1262" s="152">
        <v>60.85</v>
      </c>
      <c r="G1262" s="188"/>
      <c r="H1262" s="104" t="s">
        <v>82</v>
      </c>
      <c r="I1262" s="198" t="s">
        <v>16</v>
      </c>
      <c r="J1262" s="198">
        <v>28</v>
      </c>
      <c r="K1262" s="103"/>
      <c r="L1262" s="103"/>
      <c r="M1262" s="103"/>
      <c r="N1262" s="103"/>
      <c r="O1262" s="103"/>
      <c r="P1262" s="103"/>
      <c r="Q1262" s="103"/>
      <c r="R1262" s="103"/>
      <c r="S1262" s="103"/>
      <c r="T1262" s="103"/>
      <c r="U1262" s="103"/>
      <c r="V1262" s="103"/>
      <c r="W1262" s="103"/>
      <c r="X1262" s="103"/>
      <c r="Y1262" s="103"/>
      <c r="Z1262" s="103"/>
      <c r="AA1262" s="103"/>
      <c r="AB1262" s="103"/>
      <c r="AC1262" s="103"/>
      <c r="AD1262" s="103"/>
      <c r="AE1262" s="103"/>
      <c r="AF1262" s="103"/>
      <c r="AG1262" s="103"/>
      <c r="AH1262" s="103"/>
      <c r="AI1262" s="103"/>
      <c r="AJ1262" s="103"/>
      <c r="AK1262" s="103"/>
      <c r="AL1262" s="103"/>
      <c r="AM1262" s="103"/>
    </row>
    <row r="1263" spans="1:39">
      <c r="A1263" s="169" t="s">
        <v>870</v>
      </c>
      <c r="B1263" s="169" t="s">
        <v>787</v>
      </c>
      <c r="C1263" s="183" t="s">
        <v>917</v>
      </c>
      <c r="D1263" s="151">
        <v>0.15945601851851851</v>
      </c>
      <c r="E1263" s="151">
        <v>0.15792524074074071</v>
      </c>
      <c r="F1263" s="152">
        <v>55.77</v>
      </c>
      <c r="G1263" s="188"/>
      <c r="H1263" s="104" t="s">
        <v>82</v>
      </c>
      <c r="I1263" s="198" t="s">
        <v>16</v>
      </c>
      <c r="J1263" s="198">
        <v>39</v>
      </c>
      <c r="K1263" s="103"/>
      <c r="L1263" s="103"/>
      <c r="M1263" s="103"/>
      <c r="N1263" s="103"/>
      <c r="O1263" s="103"/>
      <c r="P1263" s="103"/>
      <c r="Q1263" s="103"/>
      <c r="R1263" s="103"/>
      <c r="S1263" s="103"/>
      <c r="T1263" s="103"/>
      <c r="U1263" s="103"/>
      <c r="V1263" s="103"/>
      <c r="W1263" s="103"/>
      <c r="X1263" s="103"/>
      <c r="Y1263" s="103"/>
      <c r="Z1263" s="103"/>
      <c r="AA1263" s="103"/>
      <c r="AB1263" s="103"/>
      <c r="AC1263" s="103"/>
      <c r="AD1263" s="103"/>
      <c r="AE1263" s="103"/>
      <c r="AF1263" s="103"/>
      <c r="AG1263" s="103"/>
      <c r="AH1263" s="103"/>
      <c r="AI1263" s="103"/>
      <c r="AJ1263" s="103"/>
      <c r="AK1263" s="103"/>
      <c r="AL1263" s="103"/>
      <c r="AM1263" s="103"/>
    </row>
    <row r="1264" spans="1:39">
      <c r="A1264" s="169" t="s">
        <v>870</v>
      </c>
      <c r="B1264" s="169" t="s">
        <v>787</v>
      </c>
      <c r="C1264" s="183" t="s">
        <v>918</v>
      </c>
      <c r="D1264" s="151">
        <v>0.22173611111111111</v>
      </c>
      <c r="E1264" s="151">
        <v>0.22173611111111111</v>
      </c>
      <c r="F1264" s="152">
        <v>43.48</v>
      </c>
      <c r="G1264" s="188"/>
      <c r="H1264" s="104" t="s">
        <v>82</v>
      </c>
      <c r="I1264" s="198" t="s">
        <v>15</v>
      </c>
      <c r="J1264" s="198">
        <v>36</v>
      </c>
      <c r="K1264" s="103"/>
      <c r="L1264" s="103"/>
      <c r="M1264" s="103"/>
      <c r="N1264" s="103"/>
      <c r="O1264" s="103"/>
      <c r="P1264" s="103"/>
      <c r="Q1264" s="103"/>
      <c r="R1264" s="103"/>
      <c r="S1264" s="103"/>
      <c r="T1264" s="103"/>
      <c r="U1264" s="103"/>
      <c r="V1264" s="103"/>
      <c r="W1264" s="103"/>
      <c r="X1264" s="103"/>
      <c r="Y1264" s="103"/>
      <c r="Z1264" s="103"/>
      <c r="AA1264" s="103"/>
      <c r="AB1264" s="103"/>
      <c r="AC1264" s="103"/>
      <c r="AD1264" s="103"/>
      <c r="AE1264" s="103"/>
      <c r="AF1264" s="103"/>
      <c r="AG1264" s="103"/>
      <c r="AH1264" s="103"/>
      <c r="AI1264" s="103"/>
      <c r="AJ1264" s="103"/>
      <c r="AK1264" s="103"/>
      <c r="AL1264" s="103"/>
      <c r="AM1264" s="103"/>
    </row>
    <row r="1265" spans="1:39">
      <c r="A1265" s="169" t="s">
        <v>870</v>
      </c>
      <c r="B1265" s="169" t="s">
        <v>161</v>
      </c>
      <c r="C1265" s="183" t="s">
        <v>919</v>
      </c>
      <c r="D1265" s="151">
        <v>0.16248842592592591</v>
      </c>
      <c r="E1265" s="151">
        <v>0.14835193287037035</v>
      </c>
      <c r="F1265" s="152">
        <v>59.37</v>
      </c>
      <c r="G1265" s="188">
        <v>232.42</v>
      </c>
      <c r="H1265" s="104" t="s">
        <v>82</v>
      </c>
      <c r="I1265" s="198" t="s">
        <v>16</v>
      </c>
      <c r="J1265" s="198">
        <v>50</v>
      </c>
      <c r="K1265" s="103"/>
      <c r="L1265" s="103"/>
      <c r="M1265" s="103"/>
      <c r="N1265" s="103"/>
      <c r="O1265" s="103"/>
      <c r="P1265" s="103"/>
      <c r="Q1265" s="103"/>
      <c r="R1265" s="103"/>
      <c r="S1265" s="103"/>
      <c r="T1265" s="103"/>
      <c r="U1265" s="103"/>
      <c r="V1265" s="103"/>
      <c r="W1265" s="103"/>
      <c r="X1265" s="103"/>
      <c r="Y1265" s="103"/>
      <c r="Z1265" s="103"/>
      <c r="AA1265" s="103"/>
      <c r="AB1265" s="103"/>
      <c r="AC1265" s="103"/>
      <c r="AD1265" s="103"/>
      <c r="AE1265" s="103"/>
      <c r="AF1265" s="103"/>
      <c r="AG1265" s="103"/>
      <c r="AH1265" s="103"/>
      <c r="AI1265" s="103"/>
      <c r="AJ1265" s="103"/>
      <c r="AK1265" s="103"/>
      <c r="AL1265" s="103"/>
      <c r="AM1265" s="103"/>
    </row>
    <row r="1266" spans="1:39">
      <c r="A1266" s="169" t="s">
        <v>870</v>
      </c>
      <c r="B1266" s="169" t="s">
        <v>161</v>
      </c>
      <c r="C1266" s="183" t="s">
        <v>920</v>
      </c>
      <c r="D1266" s="151">
        <v>0.17817129629629627</v>
      </c>
      <c r="E1266" s="151">
        <v>0.17150768981481479</v>
      </c>
      <c r="F1266" s="152">
        <v>51.35</v>
      </c>
      <c r="G1266" s="188"/>
      <c r="H1266" s="104" t="s">
        <v>82</v>
      </c>
      <c r="I1266" s="198" t="s">
        <v>16</v>
      </c>
      <c r="J1266" s="198">
        <v>43</v>
      </c>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103"/>
      <c r="AL1266" s="103"/>
      <c r="AM1266" s="103"/>
    </row>
    <row r="1267" spans="1:39">
      <c r="A1267" s="169" t="s">
        <v>870</v>
      </c>
      <c r="B1267" s="169" t="s">
        <v>161</v>
      </c>
      <c r="C1267" s="183" t="s">
        <v>921</v>
      </c>
      <c r="D1267" s="151">
        <v>0.14421296296296296</v>
      </c>
      <c r="E1267" s="151">
        <v>0.14382358796296296</v>
      </c>
      <c r="F1267" s="152">
        <v>61.24</v>
      </c>
      <c r="G1267" s="188"/>
      <c r="H1267" s="104" t="s">
        <v>82</v>
      </c>
      <c r="I1267" s="198" t="s">
        <v>16</v>
      </c>
      <c r="J1267" s="198">
        <v>38</v>
      </c>
      <c r="K1267" s="103"/>
      <c r="L1267" s="103"/>
      <c r="M1267" s="103"/>
      <c r="N1267" s="103"/>
      <c r="O1267" s="103"/>
      <c r="P1267" s="103"/>
      <c r="Q1267" s="103"/>
      <c r="R1267" s="103"/>
      <c r="S1267" s="103"/>
      <c r="T1267" s="103"/>
      <c r="U1267" s="103"/>
      <c r="V1267" s="103"/>
      <c r="W1267" s="103"/>
      <c r="X1267" s="103"/>
      <c r="Y1267" s="103"/>
      <c r="Z1267" s="103"/>
      <c r="AA1267" s="103"/>
      <c r="AB1267" s="103"/>
      <c r="AC1267" s="103"/>
      <c r="AD1267" s="103"/>
      <c r="AE1267" s="103"/>
      <c r="AF1267" s="103"/>
      <c r="AG1267" s="103"/>
      <c r="AH1267" s="103"/>
      <c r="AI1267" s="103"/>
      <c r="AJ1267" s="103"/>
      <c r="AK1267" s="103"/>
      <c r="AL1267" s="103"/>
      <c r="AM1267" s="103"/>
    </row>
    <row r="1268" spans="1:39">
      <c r="A1268" s="169" t="s">
        <v>870</v>
      </c>
      <c r="B1268" s="169" t="s">
        <v>161</v>
      </c>
      <c r="C1268" s="183" t="s">
        <v>706</v>
      </c>
      <c r="D1268" s="151">
        <v>0.14565972222222223</v>
      </c>
      <c r="E1268" s="151">
        <v>0.14565972222222223</v>
      </c>
      <c r="F1268" s="152">
        <v>60.46</v>
      </c>
      <c r="G1268" s="188"/>
      <c r="H1268" s="104" t="s">
        <v>82</v>
      </c>
      <c r="I1268" s="198" t="s">
        <v>16</v>
      </c>
      <c r="J1268" s="198">
        <v>28</v>
      </c>
      <c r="K1268" s="103"/>
      <c r="L1268" s="103"/>
      <c r="M1268" s="103"/>
      <c r="N1268" s="103"/>
      <c r="O1268" s="103"/>
      <c r="P1268" s="103"/>
      <c r="Q1268" s="103"/>
      <c r="R1268" s="103"/>
      <c r="S1268" s="103"/>
      <c r="T1268" s="103"/>
      <c r="U1268" s="103"/>
      <c r="V1268" s="103"/>
      <c r="W1268" s="103"/>
      <c r="X1268" s="103"/>
      <c r="Y1268" s="103"/>
      <c r="Z1268" s="103"/>
      <c r="AA1268" s="103"/>
      <c r="AB1268" s="103"/>
      <c r="AC1268" s="103"/>
      <c r="AD1268" s="103"/>
      <c r="AE1268" s="103"/>
      <c r="AF1268" s="103"/>
      <c r="AG1268" s="103"/>
      <c r="AH1268" s="103"/>
      <c r="AI1268" s="103"/>
      <c r="AJ1268" s="103"/>
      <c r="AK1268" s="103"/>
      <c r="AL1268" s="103"/>
      <c r="AM1268" s="103"/>
    </row>
  </sheetData>
  <sheetProtection selectLockedCells="1" selectUnlockedCells="1"/>
  <printOptions gridLines="1"/>
  <pageMargins left="0.2902777777777778" right="0.5" top="0.63958333333333339" bottom="0.52986111111111112" header="0.3298611111111111" footer="0.25972222222222224"/>
  <pageSetup firstPageNumber="0" orientation="landscape" horizontalDpi="300" verticalDpi="300" r:id="rId1"/>
  <headerFooter alignWithMargins="0">
    <oddHeader>&amp;C&amp;16USCAA Marathon Championship</oddHeader>
    <oddFooter>&amp;R&amp;P of &amp;N</oddFooter>
  </headerFooter>
  <rowBreaks count="8" manualBreakCount="8">
    <brk id="548" max="16383" man="1"/>
    <brk id="620" max="16383" man="1"/>
    <brk id="735" max="16383" man="1"/>
    <brk id="815" max="16383" man="1"/>
    <brk id="861" max="16383" man="1"/>
    <brk id="943" max="16383" man="1"/>
    <brk id="1037" max="16383" man="1"/>
    <brk id="116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48"/>
  <sheetViews>
    <sheetView zoomScale="80" zoomScaleNormal="80" workbookViewId="0"/>
  </sheetViews>
  <sheetFormatPr defaultRowHeight="12.75"/>
  <cols>
    <col min="1" max="1" width="54.140625" customWidth="1"/>
    <col min="2" max="2" width="24.5703125" customWidth="1"/>
    <col min="3" max="3" width="47" customWidth="1"/>
  </cols>
  <sheetData>
    <row r="1" spans="1:3" ht="15.75">
      <c r="A1" s="62" t="s">
        <v>26</v>
      </c>
      <c r="B1" s="63" t="s">
        <v>27</v>
      </c>
      <c r="C1" s="63" t="s">
        <v>28</v>
      </c>
    </row>
    <row r="2" spans="1:3" ht="15">
      <c r="A2" s="64" t="s">
        <v>29</v>
      </c>
      <c r="B2" s="65">
        <v>47</v>
      </c>
      <c r="C2" s="66">
        <f>B2/(B3+B2)</f>
        <v>0.75806451612903225</v>
      </c>
    </row>
    <row r="3" spans="1:3" ht="15">
      <c r="A3" s="64" t="s">
        <v>30</v>
      </c>
      <c r="B3" s="65">
        <v>15</v>
      </c>
      <c r="C3" s="66">
        <f>B3/(B3+B2)</f>
        <v>0.24193548387096775</v>
      </c>
    </row>
    <row r="4" spans="1:3" ht="15">
      <c r="A4" s="67"/>
      <c r="B4" s="68"/>
      <c r="C4" s="69"/>
    </row>
    <row r="5" spans="1:3" ht="15.75">
      <c r="A5" s="62" t="s">
        <v>972</v>
      </c>
      <c r="B5" s="63" t="s">
        <v>27</v>
      </c>
      <c r="C5" s="63" t="s">
        <v>28</v>
      </c>
    </row>
    <row r="6" spans="1:3" ht="15">
      <c r="A6" s="64" t="s">
        <v>32</v>
      </c>
      <c r="B6" s="65">
        <v>39</v>
      </c>
      <c r="C6" s="66">
        <f>B6/(B7+B6)</f>
        <v>0.62903225806451613</v>
      </c>
    </row>
    <row r="7" spans="1:3" ht="15">
      <c r="A7" s="64" t="s">
        <v>31</v>
      </c>
      <c r="B7" s="65">
        <v>23</v>
      </c>
      <c r="C7" s="66">
        <f>B7/(B7+B6)</f>
        <v>0.37096774193548387</v>
      </c>
    </row>
    <row r="8" spans="1:3" ht="15">
      <c r="A8" s="67"/>
      <c r="B8" s="68"/>
      <c r="C8" s="69"/>
    </row>
    <row r="9" spans="1:3" ht="15.75">
      <c r="A9" s="62" t="s">
        <v>33</v>
      </c>
      <c r="B9" s="63" t="s">
        <v>5</v>
      </c>
      <c r="C9" s="63" t="s">
        <v>34</v>
      </c>
    </row>
    <row r="10" spans="1:3" ht="15">
      <c r="A10" s="64" t="s">
        <v>35</v>
      </c>
      <c r="B10" s="65">
        <v>46</v>
      </c>
      <c r="C10" s="65" t="s">
        <v>36</v>
      </c>
    </row>
    <row r="11" spans="1:3" ht="15">
      <c r="A11" s="64" t="s">
        <v>37</v>
      </c>
      <c r="B11" s="65">
        <v>45</v>
      </c>
      <c r="C11" s="65" t="s">
        <v>38</v>
      </c>
    </row>
    <row r="12" spans="1:3" ht="15">
      <c r="A12" s="64" t="s">
        <v>39</v>
      </c>
      <c r="B12" s="65">
        <v>46</v>
      </c>
      <c r="C12" s="65" t="s">
        <v>40</v>
      </c>
    </row>
    <row r="13" spans="1:3" ht="15">
      <c r="A13" s="70"/>
      <c r="B13" s="65"/>
      <c r="C13" s="65"/>
    </row>
    <row r="14" spans="1:3" ht="15">
      <c r="A14" s="64" t="s">
        <v>41</v>
      </c>
      <c r="B14" s="65">
        <v>23</v>
      </c>
      <c r="C14" s="65" t="s">
        <v>1158</v>
      </c>
    </row>
    <row r="15" spans="1:3" ht="15">
      <c r="A15" s="64" t="s">
        <v>42</v>
      </c>
      <c r="B15" s="65">
        <v>72</v>
      </c>
      <c r="C15" s="65" t="s">
        <v>43</v>
      </c>
    </row>
    <row r="16" spans="1:3">
      <c r="A16" s="71"/>
      <c r="B16" s="72"/>
      <c r="C16" s="72"/>
    </row>
    <row r="17" spans="1:3" ht="15.75">
      <c r="A17" s="62" t="s">
        <v>0</v>
      </c>
      <c r="B17" s="63" t="s">
        <v>27</v>
      </c>
      <c r="C17" s="63" t="s">
        <v>28</v>
      </c>
    </row>
    <row r="18" spans="1:3" ht="15">
      <c r="A18" s="73" t="s">
        <v>17</v>
      </c>
      <c r="B18" s="74">
        <v>24</v>
      </c>
      <c r="C18" s="66">
        <f t="shared" ref="C18:C24" si="0">B18/B$24</f>
        <v>0.38709677419354838</v>
      </c>
    </row>
    <row r="19" spans="1:3" ht="15">
      <c r="A19" s="73" t="s">
        <v>19</v>
      </c>
      <c r="B19" s="74">
        <v>6</v>
      </c>
      <c r="C19" s="66">
        <f t="shared" si="0"/>
        <v>9.6774193548387094E-2</v>
      </c>
    </row>
    <row r="20" spans="1:3" ht="15">
      <c r="A20" s="73" t="s">
        <v>18</v>
      </c>
      <c r="B20" s="74">
        <v>13</v>
      </c>
      <c r="C20" s="66">
        <f t="shared" si="0"/>
        <v>0.20967741935483872</v>
      </c>
    </row>
    <row r="21" spans="1:3" ht="15">
      <c r="A21" s="73" t="s">
        <v>13</v>
      </c>
      <c r="B21" s="74">
        <v>7</v>
      </c>
      <c r="C21" s="66">
        <f t="shared" si="0"/>
        <v>0.11290322580645161</v>
      </c>
    </row>
    <row r="22" spans="1:3" ht="15">
      <c r="A22" s="73" t="s">
        <v>982</v>
      </c>
      <c r="B22" s="74">
        <v>4</v>
      </c>
      <c r="C22" s="66">
        <f t="shared" si="0"/>
        <v>6.4516129032258063E-2</v>
      </c>
    </row>
    <row r="23" spans="1:3" ht="15">
      <c r="A23" s="73" t="s">
        <v>21</v>
      </c>
      <c r="B23" s="74">
        <v>8</v>
      </c>
      <c r="C23" s="66">
        <f t="shared" si="0"/>
        <v>0.12903225806451613</v>
      </c>
    </row>
    <row r="24" spans="1:3" ht="15.75">
      <c r="A24" s="75" t="s">
        <v>45</v>
      </c>
      <c r="B24" s="76">
        <f>SUM(B18:B23)</f>
        <v>62</v>
      </c>
      <c r="C24" s="66">
        <f t="shared" si="0"/>
        <v>1</v>
      </c>
    </row>
    <row r="25" spans="1:3" ht="15">
      <c r="A25" s="71"/>
      <c r="B25" s="72"/>
      <c r="C25" s="68"/>
    </row>
    <row r="26" spans="1:3" ht="15.75">
      <c r="A26" s="77" t="s">
        <v>46</v>
      </c>
      <c r="B26" s="78" t="s">
        <v>47</v>
      </c>
      <c r="C26" s="78" t="s">
        <v>34</v>
      </c>
    </row>
    <row r="27" spans="1:3" ht="15">
      <c r="A27" s="64" t="s">
        <v>48</v>
      </c>
      <c r="B27" s="79">
        <v>0.11231481481481481</v>
      </c>
      <c r="C27" s="65" t="s">
        <v>49</v>
      </c>
    </row>
    <row r="28" spans="1:3" ht="15">
      <c r="A28" s="64" t="s">
        <v>50</v>
      </c>
      <c r="B28" s="79">
        <v>0.16380787037037037</v>
      </c>
      <c r="C28" s="65" t="s">
        <v>1413</v>
      </c>
    </row>
    <row r="29" spans="1:3" ht="15">
      <c r="A29" s="64"/>
      <c r="B29" s="65"/>
      <c r="C29" s="65"/>
    </row>
    <row r="30" spans="1:3" ht="15">
      <c r="A30" s="64" t="s">
        <v>51</v>
      </c>
      <c r="B30" s="80" t="s">
        <v>1421</v>
      </c>
      <c r="C30" s="65" t="s">
        <v>52</v>
      </c>
    </row>
    <row r="31" spans="1:3" ht="15">
      <c r="A31" s="64" t="s">
        <v>53</v>
      </c>
      <c r="B31" s="80" t="s">
        <v>1420</v>
      </c>
      <c r="C31" s="65" t="s">
        <v>54</v>
      </c>
    </row>
    <row r="32" spans="1:3" ht="15">
      <c r="A32" s="64" t="s">
        <v>55</v>
      </c>
      <c r="B32" s="80" t="s">
        <v>1422</v>
      </c>
      <c r="C32" s="65" t="s">
        <v>56</v>
      </c>
    </row>
    <row r="33" spans="1:3" s="14" customFormat="1" ht="15">
      <c r="A33" s="67"/>
      <c r="B33" s="81"/>
      <c r="C33" s="68"/>
    </row>
    <row r="34" spans="1:3" ht="15.75">
      <c r="A34" s="82" t="s">
        <v>57</v>
      </c>
      <c r="B34" s="83" t="s">
        <v>47</v>
      </c>
      <c r="C34" s="83" t="s">
        <v>34</v>
      </c>
    </row>
    <row r="35" spans="1:3" ht="15">
      <c r="A35" s="64" t="s">
        <v>58</v>
      </c>
      <c r="B35" s="79">
        <v>4.9097222222222216E-2</v>
      </c>
      <c r="C35" s="65" t="s">
        <v>1158</v>
      </c>
    </row>
    <row r="36" spans="1:3" ht="15">
      <c r="A36" s="64" t="s">
        <v>59</v>
      </c>
      <c r="B36" s="79">
        <v>6.475694444444445E-2</v>
      </c>
      <c r="C36" s="65" t="s">
        <v>1415</v>
      </c>
    </row>
    <row r="37" spans="1:3" ht="15">
      <c r="A37" s="64"/>
      <c r="B37" s="65"/>
      <c r="C37" s="65"/>
    </row>
    <row r="38" spans="1:3" ht="15">
      <c r="A38" s="64" t="s">
        <v>60</v>
      </c>
      <c r="B38" s="80" t="s">
        <v>1423</v>
      </c>
      <c r="C38" s="65" t="s">
        <v>61</v>
      </c>
    </row>
    <row r="39" spans="1:3" ht="15">
      <c r="A39" s="64" t="s">
        <v>62</v>
      </c>
      <c r="B39" s="80" t="s">
        <v>1424</v>
      </c>
      <c r="C39" s="65" t="s">
        <v>63</v>
      </c>
    </row>
    <row r="40" spans="1:3" ht="15">
      <c r="A40" s="64" t="s">
        <v>64</v>
      </c>
      <c r="B40" s="80" t="s">
        <v>1425</v>
      </c>
      <c r="C40" s="65" t="s">
        <v>65</v>
      </c>
    </row>
    <row r="41" spans="1:3" s="14" customFormat="1" ht="15">
      <c r="A41" s="67"/>
      <c r="B41" s="81"/>
      <c r="C41" s="68"/>
    </row>
    <row r="42" spans="1:3" ht="15.75">
      <c r="A42" s="62" t="s">
        <v>66</v>
      </c>
      <c r="B42" s="63" t="s">
        <v>67</v>
      </c>
      <c r="C42" s="63" t="s">
        <v>34</v>
      </c>
    </row>
    <row r="43" spans="1:3" ht="15">
      <c r="A43" s="64" t="s">
        <v>68</v>
      </c>
      <c r="B43" s="84" t="s">
        <v>1414</v>
      </c>
      <c r="C43" s="65" t="s">
        <v>1416</v>
      </c>
    </row>
    <row r="44" spans="1:3" ht="15">
      <c r="A44" s="64" t="s">
        <v>69</v>
      </c>
      <c r="B44" s="79" t="s">
        <v>1417</v>
      </c>
      <c r="C44" s="65" t="s">
        <v>1415</v>
      </c>
    </row>
    <row r="45" spans="1:3" ht="15">
      <c r="A45" s="64"/>
      <c r="B45" s="65"/>
      <c r="C45" s="65"/>
    </row>
    <row r="46" spans="1:3" ht="15">
      <c r="A46" s="64" t="s">
        <v>70</v>
      </c>
      <c r="B46" s="85">
        <v>0.7016</v>
      </c>
      <c r="C46" s="65" t="s">
        <v>71</v>
      </c>
    </row>
    <row r="47" spans="1:3" ht="15">
      <c r="A47" s="64" t="s">
        <v>72</v>
      </c>
      <c r="B47" s="85">
        <v>0.63070000000000004</v>
      </c>
      <c r="C47" s="65" t="s">
        <v>73</v>
      </c>
    </row>
    <row r="48" spans="1:3" ht="15">
      <c r="A48" s="64" t="s">
        <v>74</v>
      </c>
      <c r="B48" s="85">
        <v>0.68420000000000003</v>
      </c>
      <c r="C48" s="65" t="s">
        <v>75</v>
      </c>
    </row>
  </sheetData>
  <sheetProtection selectLockedCells="1" selectUnlockedCells="1"/>
  <pageMargins left="0.4201388888888889" right="0.27986111111111112" top="0.89027777777777772" bottom="1" header="0.5" footer="0.51180555555555551"/>
  <pageSetup scale="82" firstPageNumber="0" orientation="portrait" horizontalDpi="300" verticalDpi="300" r:id="rId1"/>
  <headerFooter alignWithMargins="0">
    <oddHeader>&amp;C&amp;18 2011 USCAA Marathon Championship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7"/>
  <sheetViews>
    <sheetView zoomScale="90" zoomScaleNormal="90" workbookViewId="0"/>
  </sheetViews>
  <sheetFormatPr defaultRowHeight="15"/>
  <cols>
    <col min="1" max="1" width="21.5703125" style="109" customWidth="1"/>
    <col min="2" max="2" width="13" style="109" customWidth="1"/>
    <col min="3" max="3" width="9.140625" style="109"/>
    <col min="4" max="4" width="4.7109375" style="109" customWidth="1"/>
    <col min="5" max="5" width="14.85546875" style="109" customWidth="1"/>
    <col min="6" max="21" width="9.7109375" style="109" customWidth="1"/>
    <col min="22" max="16384" width="9.140625" style="109"/>
  </cols>
  <sheetData>
    <row r="1" spans="1:21">
      <c r="A1" s="140" t="s">
        <v>0</v>
      </c>
      <c r="B1" s="140" t="s">
        <v>973</v>
      </c>
      <c r="C1" s="140" t="s">
        <v>27</v>
      </c>
      <c r="D1" s="108"/>
      <c r="E1" s="113"/>
      <c r="F1" s="141">
        <v>1999</v>
      </c>
      <c r="G1" s="142">
        <v>2000</v>
      </c>
      <c r="H1" s="142">
        <v>2001</v>
      </c>
      <c r="I1" s="142">
        <v>2002</v>
      </c>
      <c r="J1" s="142">
        <v>2003</v>
      </c>
      <c r="K1" s="142">
        <v>2004</v>
      </c>
      <c r="L1" s="142">
        <v>2005</v>
      </c>
      <c r="M1" s="142">
        <v>2006</v>
      </c>
      <c r="N1" s="142">
        <v>2007</v>
      </c>
      <c r="O1" s="142">
        <v>2008</v>
      </c>
      <c r="P1" s="142">
        <v>2009</v>
      </c>
      <c r="Q1" s="142">
        <v>2010</v>
      </c>
      <c r="R1" s="142">
        <v>2011</v>
      </c>
      <c r="S1" s="142">
        <v>2012</v>
      </c>
      <c r="T1" s="143"/>
      <c r="U1" s="144" t="s">
        <v>986</v>
      </c>
    </row>
    <row r="2" spans="1:21">
      <c r="A2" s="139" t="s">
        <v>19</v>
      </c>
      <c r="B2" s="110" t="s">
        <v>1418</v>
      </c>
      <c r="C2" s="109">
        <v>6</v>
      </c>
      <c r="D2" s="108"/>
      <c r="E2" s="113"/>
      <c r="F2" s="145" t="s">
        <v>985</v>
      </c>
      <c r="G2" s="146" t="s">
        <v>974</v>
      </c>
      <c r="H2" s="146" t="s">
        <v>974</v>
      </c>
      <c r="I2" s="146" t="s">
        <v>975</v>
      </c>
      <c r="J2" s="146" t="s">
        <v>975</v>
      </c>
      <c r="K2" s="146" t="s">
        <v>976</v>
      </c>
      <c r="L2" s="146" t="s">
        <v>977</v>
      </c>
      <c r="M2" s="146" t="s">
        <v>978</v>
      </c>
      <c r="N2" s="146" t="s">
        <v>979</v>
      </c>
      <c r="O2" s="146" t="s">
        <v>977</v>
      </c>
      <c r="P2" s="146" t="s">
        <v>980</v>
      </c>
      <c r="Q2" s="146" t="s">
        <v>976</v>
      </c>
      <c r="R2" s="146" t="s">
        <v>984</v>
      </c>
      <c r="S2" s="146" t="s">
        <v>975</v>
      </c>
      <c r="T2" s="146" t="s">
        <v>45</v>
      </c>
      <c r="U2" s="147" t="s">
        <v>987</v>
      </c>
    </row>
    <row r="3" spans="1:21">
      <c r="A3" s="139" t="s">
        <v>1008</v>
      </c>
      <c r="B3" s="110" t="s">
        <v>1418</v>
      </c>
      <c r="C3" s="109">
        <v>23</v>
      </c>
      <c r="D3" s="108"/>
      <c r="E3" s="117" t="s">
        <v>17</v>
      </c>
      <c r="F3" s="118">
        <v>7</v>
      </c>
      <c r="G3" s="118">
        <v>23</v>
      </c>
      <c r="H3" s="118">
        <v>28</v>
      </c>
      <c r="I3" s="118">
        <v>22</v>
      </c>
      <c r="J3" s="118">
        <v>15</v>
      </c>
      <c r="K3" s="118">
        <v>33</v>
      </c>
      <c r="L3" s="118">
        <v>30</v>
      </c>
      <c r="M3" s="118">
        <v>18</v>
      </c>
      <c r="N3" s="118">
        <v>24</v>
      </c>
      <c r="O3" s="118">
        <v>23</v>
      </c>
      <c r="P3" s="118">
        <v>14</v>
      </c>
      <c r="Q3" s="118">
        <v>18</v>
      </c>
      <c r="R3" s="118">
        <v>38</v>
      </c>
      <c r="S3" s="119">
        <v>24</v>
      </c>
      <c r="T3" s="119">
        <f t="shared" ref="T3:T22" si="0">SUM(F3:S3)</f>
        <v>317</v>
      </c>
      <c r="U3" s="120">
        <f>COUNT(F3:S3)</f>
        <v>14</v>
      </c>
    </row>
    <row r="4" spans="1:21">
      <c r="A4" s="139" t="s">
        <v>18</v>
      </c>
      <c r="B4" s="110" t="s">
        <v>1418</v>
      </c>
      <c r="C4" s="109">
        <v>13</v>
      </c>
      <c r="D4" s="108"/>
      <c r="E4" s="121" t="s">
        <v>1419</v>
      </c>
      <c r="F4" s="115">
        <v>63</v>
      </c>
      <c r="G4" s="115">
        <v>78</v>
      </c>
      <c r="H4" s="115">
        <v>42</v>
      </c>
      <c r="I4" s="115">
        <v>19</v>
      </c>
      <c r="J4" s="115">
        <v>10</v>
      </c>
      <c r="K4" s="115">
        <v>8</v>
      </c>
      <c r="L4" s="115">
        <v>7</v>
      </c>
      <c r="M4" s="115">
        <v>3</v>
      </c>
      <c r="N4" s="115">
        <v>5</v>
      </c>
      <c r="O4" s="115">
        <v>5</v>
      </c>
      <c r="P4" s="115">
        <v>5</v>
      </c>
      <c r="Q4" s="115">
        <v>5</v>
      </c>
      <c r="R4" s="115">
        <v>19</v>
      </c>
      <c r="S4" s="115">
        <v>6</v>
      </c>
      <c r="T4" s="116">
        <f t="shared" si="0"/>
        <v>275</v>
      </c>
      <c r="U4" s="122">
        <f t="shared" ref="U4:U21" si="1">COUNT(F4:S4)</f>
        <v>14</v>
      </c>
    </row>
    <row r="5" spans="1:21">
      <c r="A5" s="139" t="s">
        <v>982</v>
      </c>
      <c r="B5" s="110" t="s">
        <v>1418</v>
      </c>
      <c r="C5" s="109">
        <v>4</v>
      </c>
      <c r="D5" s="108"/>
      <c r="E5" s="123" t="s">
        <v>18</v>
      </c>
      <c r="F5" s="116">
        <v>5</v>
      </c>
      <c r="G5" s="116">
        <v>5</v>
      </c>
      <c r="H5" s="116"/>
      <c r="I5" s="115">
        <v>7</v>
      </c>
      <c r="J5" s="115">
        <v>7</v>
      </c>
      <c r="K5" s="115">
        <v>11</v>
      </c>
      <c r="L5" s="115">
        <v>26</v>
      </c>
      <c r="M5" s="115">
        <v>25</v>
      </c>
      <c r="N5" s="115">
        <v>33</v>
      </c>
      <c r="O5" s="115">
        <v>31</v>
      </c>
      <c r="P5" s="115">
        <v>31</v>
      </c>
      <c r="Q5" s="115">
        <v>26</v>
      </c>
      <c r="R5" s="115">
        <v>13</v>
      </c>
      <c r="S5" s="116">
        <v>13</v>
      </c>
      <c r="T5" s="116">
        <f t="shared" si="0"/>
        <v>233</v>
      </c>
      <c r="U5" s="122">
        <f t="shared" si="1"/>
        <v>13</v>
      </c>
    </row>
    <row r="6" spans="1:21">
      <c r="A6" s="138" t="s">
        <v>21</v>
      </c>
      <c r="B6" s="110" t="s">
        <v>1418</v>
      </c>
      <c r="C6" s="109">
        <v>8</v>
      </c>
      <c r="D6" s="108"/>
      <c r="E6" s="123" t="s">
        <v>13</v>
      </c>
      <c r="F6" s="115">
        <v>15</v>
      </c>
      <c r="G6" s="115">
        <v>18</v>
      </c>
      <c r="H6" s="115">
        <v>15</v>
      </c>
      <c r="I6" s="115">
        <v>10</v>
      </c>
      <c r="J6" s="115">
        <v>8</v>
      </c>
      <c r="K6" s="115">
        <v>7</v>
      </c>
      <c r="L6" s="115">
        <v>23</v>
      </c>
      <c r="M6" s="115">
        <v>17</v>
      </c>
      <c r="N6" s="115">
        <v>13</v>
      </c>
      <c r="O6" s="115">
        <v>16</v>
      </c>
      <c r="P6" s="115">
        <v>24</v>
      </c>
      <c r="Q6" s="115">
        <v>15</v>
      </c>
      <c r="R6" s="115">
        <v>11</v>
      </c>
      <c r="S6" s="116">
        <v>7</v>
      </c>
      <c r="T6" s="116">
        <f t="shared" si="0"/>
        <v>199</v>
      </c>
      <c r="U6" s="122">
        <f t="shared" si="1"/>
        <v>14</v>
      </c>
    </row>
    <row r="7" spans="1:21">
      <c r="A7" s="139" t="s">
        <v>13</v>
      </c>
      <c r="B7" s="110" t="s">
        <v>1418</v>
      </c>
      <c r="C7" s="109">
        <v>7</v>
      </c>
      <c r="D7" s="108"/>
      <c r="E7" s="123" t="s">
        <v>983</v>
      </c>
      <c r="F7" s="116"/>
      <c r="G7" s="116"/>
      <c r="H7" s="116"/>
      <c r="I7" s="115"/>
      <c r="J7" s="115"/>
      <c r="K7" s="115">
        <v>7</v>
      </c>
      <c r="L7" s="115">
        <v>15</v>
      </c>
      <c r="M7" s="115">
        <v>2</v>
      </c>
      <c r="N7" s="115">
        <v>2</v>
      </c>
      <c r="O7" s="115">
        <v>5</v>
      </c>
      <c r="P7" s="115">
        <v>9</v>
      </c>
      <c r="Q7" s="115">
        <v>3</v>
      </c>
      <c r="R7" s="115">
        <v>3</v>
      </c>
      <c r="S7" s="116">
        <v>8</v>
      </c>
      <c r="T7" s="116">
        <f t="shared" si="0"/>
        <v>54</v>
      </c>
      <c r="U7" s="122">
        <f t="shared" si="1"/>
        <v>9</v>
      </c>
    </row>
    <row r="8" spans="1:21">
      <c r="A8" s="110" t="s">
        <v>19</v>
      </c>
      <c r="B8" s="110" t="s">
        <v>981</v>
      </c>
      <c r="C8" s="110">
        <v>19</v>
      </c>
      <c r="D8" s="108"/>
      <c r="E8" s="123" t="s">
        <v>235</v>
      </c>
      <c r="F8" s="116"/>
      <c r="G8" s="116"/>
      <c r="H8" s="116"/>
      <c r="I8" s="115"/>
      <c r="J8" s="115"/>
      <c r="K8" s="115">
        <v>4</v>
      </c>
      <c r="L8" s="115">
        <v>4</v>
      </c>
      <c r="M8" s="115"/>
      <c r="N8" s="115"/>
      <c r="O8" s="115">
        <v>3</v>
      </c>
      <c r="P8" s="115">
        <v>21</v>
      </c>
      <c r="Q8" s="115">
        <v>3</v>
      </c>
      <c r="R8" s="115"/>
      <c r="S8" s="116"/>
      <c r="T8" s="116">
        <f t="shared" si="0"/>
        <v>35</v>
      </c>
      <c r="U8" s="122">
        <f t="shared" si="1"/>
        <v>5</v>
      </c>
    </row>
    <row r="9" spans="1:21">
      <c r="A9" s="110" t="s">
        <v>18</v>
      </c>
      <c r="B9" s="110" t="s">
        <v>981</v>
      </c>
      <c r="C9" s="110">
        <v>13</v>
      </c>
      <c r="D9" s="108"/>
      <c r="E9" s="124" t="s">
        <v>188</v>
      </c>
      <c r="F9" s="116"/>
      <c r="G9" s="116"/>
      <c r="H9" s="116"/>
      <c r="I9" s="116"/>
      <c r="J9" s="116"/>
      <c r="K9" s="116"/>
      <c r="L9" s="116"/>
      <c r="M9" s="116"/>
      <c r="N9" s="116"/>
      <c r="O9" s="116">
        <v>5</v>
      </c>
      <c r="P9" s="116">
        <v>21</v>
      </c>
      <c r="Q9" s="116"/>
      <c r="R9" s="116"/>
      <c r="S9" s="116"/>
      <c r="T9" s="116">
        <f t="shared" si="0"/>
        <v>26</v>
      </c>
      <c r="U9" s="122">
        <f t="shared" si="1"/>
        <v>2</v>
      </c>
    </row>
    <row r="10" spans="1:21">
      <c r="A10" s="110" t="s">
        <v>20</v>
      </c>
      <c r="B10" s="110" t="s">
        <v>981</v>
      </c>
      <c r="C10" s="110">
        <v>7</v>
      </c>
      <c r="D10" s="108"/>
      <c r="E10" s="123" t="s">
        <v>502</v>
      </c>
      <c r="F10" s="116"/>
      <c r="G10" s="116"/>
      <c r="H10" s="115"/>
      <c r="I10" s="116">
        <v>5</v>
      </c>
      <c r="J10" s="116"/>
      <c r="K10" s="116">
        <v>4</v>
      </c>
      <c r="L10" s="116">
        <v>8</v>
      </c>
      <c r="M10" s="116">
        <v>4</v>
      </c>
      <c r="N10" s="116"/>
      <c r="O10" s="116"/>
      <c r="P10" s="116"/>
      <c r="Q10" s="116"/>
      <c r="R10" s="116"/>
      <c r="S10" s="116"/>
      <c r="T10" s="116">
        <f t="shared" si="0"/>
        <v>21</v>
      </c>
      <c r="U10" s="122">
        <f t="shared" si="1"/>
        <v>4</v>
      </c>
    </row>
    <row r="11" spans="1:21">
      <c r="A11" s="110" t="s">
        <v>17</v>
      </c>
      <c r="B11" s="110" t="s">
        <v>981</v>
      </c>
      <c r="C11" s="110">
        <v>38</v>
      </c>
      <c r="D11" s="108"/>
      <c r="E11" s="124" t="s">
        <v>143</v>
      </c>
      <c r="F11" s="116"/>
      <c r="G11" s="116"/>
      <c r="H11" s="116"/>
      <c r="I11" s="116">
        <v>5</v>
      </c>
      <c r="J11" s="116">
        <v>4</v>
      </c>
      <c r="K11" s="116">
        <v>4</v>
      </c>
      <c r="L11" s="116"/>
      <c r="M11" s="116"/>
      <c r="N11" s="116"/>
      <c r="O11" s="116"/>
      <c r="P11" s="116"/>
      <c r="Q11" s="116">
        <v>5</v>
      </c>
      <c r="R11" s="116"/>
      <c r="S11" s="116"/>
      <c r="T11" s="116">
        <f t="shared" si="0"/>
        <v>18</v>
      </c>
      <c r="U11" s="122">
        <f t="shared" si="1"/>
        <v>4</v>
      </c>
    </row>
    <row r="12" spans="1:21">
      <c r="A12" s="110" t="s">
        <v>13</v>
      </c>
      <c r="B12" s="110" t="s">
        <v>981</v>
      </c>
      <c r="C12" s="110">
        <v>11</v>
      </c>
      <c r="D12" s="108"/>
      <c r="E12" s="123" t="s">
        <v>161</v>
      </c>
      <c r="F12" s="116">
        <v>4</v>
      </c>
      <c r="G12" s="116">
        <v>4</v>
      </c>
      <c r="H12" s="115"/>
      <c r="I12" s="115">
        <v>8</v>
      </c>
      <c r="J12" s="115"/>
      <c r="K12" s="115"/>
      <c r="L12" s="115"/>
      <c r="M12" s="115"/>
      <c r="N12" s="115"/>
      <c r="O12" s="115"/>
      <c r="P12" s="115"/>
      <c r="Q12" s="115">
        <v>1</v>
      </c>
      <c r="R12" s="115"/>
      <c r="S12" s="116"/>
      <c r="T12" s="116">
        <f t="shared" si="0"/>
        <v>17</v>
      </c>
      <c r="U12" s="122">
        <f t="shared" si="1"/>
        <v>4</v>
      </c>
    </row>
    <row r="13" spans="1:21">
      <c r="A13" s="110" t="s">
        <v>21</v>
      </c>
      <c r="B13" s="110" t="s">
        <v>981</v>
      </c>
      <c r="C13" s="110">
        <v>3</v>
      </c>
      <c r="D13" s="108"/>
      <c r="E13" s="124" t="s">
        <v>787</v>
      </c>
      <c r="F13" s="116">
        <v>5</v>
      </c>
      <c r="G13" s="116"/>
      <c r="H13" s="116">
        <v>3</v>
      </c>
      <c r="I13" s="116"/>
      <c r="J13" s="116"/>
      <c r="K13" s="116"/>
      <c r="L13" s="116"/>
      <c r="M13" s="116"/>
      <c r="N13" s="116"/>
      <c r="O13" s="116"/>
      <c r="P13" s="116"/>
      <c r="Q13" s="116"/>
      <c r="R13" s="116"/>
      <c r="S13" s="116"/>
      <c r="T13" s="116">
        <f t="shared" si="0"/>
        <v>8</v>
      </c>
      <c r="U13" s="122">
        <f t="shared" si="1"/>
        <v>2</v>
      </c>
    </row>
    <row r="14" spans="1:21">
      <c r="A14" s="110" t="s">
        <v>19</v>
      </c>
      <c r="B14" s="110" t="s">
        <v>83</v>
      </c>
      <c r="C14" s="110">
        <v>5</v>
      </c>
      <c r="D14" s="108"/>
      <c r="E14" s="124" t="s">
        <v>20</v>
      </c>
      <c r="F14" s="116"/>
      <c r="G14" s="116"/>
      <c r="H14" s="116"/>
      <c r="I14" s="116"/>
      <c r="J14" s="116"/>
      <c r="K14" s="116"/>
      <c r="L14" s="116"/>
      <c r="M14" s="116"/>
      <c r="N14" s="116"/>
      <c r="O14" s="116"/>
      <c r="P14" s="116"/>
      <c r="Q14" s="116"/>
      <c r="R14" s="116">
        <v>7</v>
      </c>
      <c r="S14" s="116"/>
      <c r="T14" s="116">
        <f t="shared" si="0"/>
        <v>7</v>
      </c>
      <c r="U14" s="122">
        <f t="shared" si="1"/>
        <v>1</v>
      </c>
    </row>
    <row r="15" spans="1:21">
      <c r="A15" s="110" t="s">
        <v>143</v>
      </c>
      <c r="B15" s="110" t="s">
        <v>83</v>
      </c>
      <c r="C15" s="110">
        <v>5</v>
      </c>
      <c r="D15" s="108"/>
      <c r="E15" s="123" t="s">
        <v>462</v>
      </c>
      <c r="F15" s="116"/>
      <c r="G15" s="116"/>
      <c r="H15" s="116"/>
      <c r="I15" s="116"/>
      <c r="J15" s="116"/>
      <c r="K15" s="116"/>
      <c r="L15" s="116"/>
      <c r="M15" s="116"/>
      <c r="N15" s="116">
        <v>7</v>
      </c>
      <c r="O15" s="116"/>
      <c r="P15" s="116"/>
      <c r="Q15" s="116"/>
      <c r="R15" s="116"/>
      <c r="S15" s="116"/>
      <c r="T15" s="116">
        <f t="shared" si="0"/>
        <v>7</v>
      </c>
      <c r="U15" s="122">
        <f t="shared" si="1"/>
        <v>1</v>
      </c>
    </row>
    <row r="16" spans="1:21">
      <c r="A16" s="110" t="s">
        <v>18</v>
      </c>
      <c r="B16" s="110" t="s">
        <v>83</v>
      </c>
      <c r="C16" s="110">
        <v>26</v>
      </c>
      <c r="D16" s="108"/>
      <c r="E16" s="124" t="s">
        <v>982</v>
      </c>
      <c r="F16" s="116"/>
      <c r="G16" s="116"/>
      <c r="H16" s="116"/>
      <c r="I16" s="116"/>
      <c r="J16" s="116"/>
      <c r="K16" s="116"/>
      <c r="L16" s="116"/>
      <c r="M16" s="116"/>
      <c r="N16" s="116"/>
      <c r="O16" s="116"/>
      <c r="P16" s="116"/>
      <c r="Q16" s="116"/>
      <c r="R16" s="116"/>
      <c r="S16" s="116">
        <v>4</v>
      </c>
      <c r="T16" s="116">
        <f t="shared" si="0"/>
        <v>4</v>
      </c>
      <c r="U16" s="122">
        <f t="shared" si="1"/>
        <v>1</v>
      </c>
    </row>
    <row r="17" spans="1:21">
      <c r="A17" s="110" t="s">
        <v>154</v>
      </c>
      <c r="B17" s="110" t="s">
        <v>83</v>
      </c>
      <c r="C17" s="110">
        <v>3</v>
      </c>
      <c r="D17" s="108"/>
      <c r="E17" s="123" t="s">
        <v>210</v>
      </c>
      <c r="F17" s="116"/>
      <c r="G17" s="116"/>
      <c r="H17" s="116"/>
      <c r="I17" s="116"/>
      <c r="J17" s="116"/>
      <c r="K17" s="116"/>
      <c r="L17" s="116"/>
      <c r="M17" s="116"/>
      <c r="N17" s="116"/>
      <c r="O17" s="116"/>
      <c r="P17" s="116">
        <v>5</v>
      </c>
      <c r="Q17" s="116"/>
      <c r="R17" s="116"/>
      <c r="S17" s="116"/>
      <c r="T17" s="116">
        <f t="shared" si="0"/>
        <v>5</v>
      </c>
      <c r="U17" s="122">
        <f t="shared" si="1"/>
        <v>1</v>
      </c>
    </row>
    <row r="18" spans="1:21">
      <c r="A18" s="110" t="s">
        <v>17</v>
      </c>
      <c r="B18" s="110" t="s">
        <v>83</v>
      </c>
      <c r="C18" s="110">
        <v>18</v>
      </c>
      <c r="D18" s="108"/>
      <c r="E18" s="123" t="s">
        <v>261</v>
      </c>
      <c r="F18" s="116"/>
      <c r="G18" s="116"/>
      <c r="H18" s="116"/>
      <c r="I18" s="116"/>
      <c r="J18" s="116"/>
      <c r="K18" s="116"/>
      <c r="L18" s="116"/>
      <c r="M18" s="116"/>
      <c r="N18" s="116"/>
      <c r="O18" s="116"/>
      <c r="P18" s="116">
        <v>4</v>
      </c>
      <c r="Q18" s="116"/>
      <c r="R18" s="116"/>
      <c r="S18" s="116"/>
      <c r="T18" s="116">
        <f t="shared" si="0"/>
        <v>4</v>
      </c>
      <c r="U18" s="122">
        <f t="shared" si="1"/>
        <v>1</v>
      </c>
    </row>
    <row r="19" spans="1:21">
      <c r="A19" s="110" t="s">
        <v>13</v>
      </c>
      <c r="B19" s="110" t="s">
        <v>83</v>
      </c>
      <c r="C19" s="110">
        <v>15</v>
      </c>
      <c r="D19" s="108"/>
      <c r="E19" s="123" t="s">
        <v>716</v>
      </c>
      <c r="F19" s="116"/>
      <c r="G19" s="116"/>
      <c r="H19" s="116"/>
      <c r="I19" s="116">
        <v>4</v>
      </c>
      <c r="J19" s="116"/>
      <c r="K19" s="116"/>
      <c r="L19" s="116"/>
      <c r="M19" s="116"/>
      <c r="N19" s="116"/>
      <c r="O19" s="116"/>
      <c r="P19" s="116"/>
      <c r="Q19" s="116"/>
      <c r="R19" s="116"/>
      <c r="S19" s="116"/>
      <c r="T19" s="116">
        <f t="shared" si="0"/>
        <v>4</v>
      </c>
      <c r="U19" s="122">
        <f t="shared" si="1"/>
        <v>1</v>
      </c>
    </row>
    <row r="20" spans="1:21">
      <c r="A20" s="110" t="s">
        <v>21</v>
      </c>
      <c r="B20" s="110" t="s">
        <v>83</v>
      </c>
      <c r="C20" s="110">
        <v>3</v>
      </c>
      <c r="D20" s="108"/>
      <c r="E20" s="124" t="s">
        <v>783</v>
      </c>
      <c r="F20" s="116"/>
      <c r="G20" s="116"/>
      <c r="H20" s="116">
        <v>3</v>
      </c>
      <c r="I20" s="116"/>
      <c r="J20" s="116"/>
      <c r="K20" s="116"/>
      <c r="L20" s="116"/>
      <c r="M20" s="116"/>
      <c r="N20" s="116"/>
      <c r="O20" s="116"/>
      <c r="P20" s="116"/>
      <c r="Q20" s="116"/>
      <c r="R20" s="116"/>
      <c r="S20" s="116"/>
      <c r="T20" s="116">
        <f t="shared" si="0"/>
        <v>3</v>
      </c>
      <c r="U20" s="122">
        <f t="shared" si="1"/>
        <v>1</v>
      </c>
    </row>
    <row r="21" spans="1:21">
      <c r="A21" s="110" t="s">
        <v>161</v>
      </c>
      <c r="B21" s="110" t="s">
        <v>83</v>
      </c>
      <c r="C21" s="110">
        <v>1</v>
      </c>
      <c r="D21" s="108"/>
      <c r="E21" s="123" t="s">
        <v>791</v>
      </c>
      <c r="F21" s="116"/>
      <c r="G21" s="116">
        <v>1</v>
      </c>
      <c r="H21" s="116">
        <v>1</v>
      </c>
      <c r="I21" s="116"/>
      <c r="J21" s="116"/>
      <c r="K21" s="116"/>
      <c r="L21" s="116"/>
      <c r="M21" s="116"/>
      <c r="N21" s="116"/>
      <c r="O21" s="116"/>
      <c r="P21" s="116"/>
      <c r="Q21" s="116"/>
      <c r="R21" s="116"/>
      <c r="S21" s="116"/>
      <c r="T21" s="116">
        <f t="shared" si="0"/>
        <v>2</v>
      </c>
      <c r="U21" s="122">
        <f t="shared" si="1"/>
        <v>2</v>
      </c>
    </row>
    <row r="22" spans="1:21">
      <c r="A22" s="110" t="s">
        <v>19</v>
      </c>
      <c r="B22" s="110" t="s">
        <v>166</v>
      </c>
      <c r="C22" s="110">
        <v>5</v>
      </c>
      <c r="D22" s="108"/>
      <c r="E22" s="125" t="s">
        <v>45</v>
      </c>
      <c r="F22" s="126">
        <f>SUM(F3:F21)</f>
        <v>99</v>
      </c>
      <c r="G22" s="126">
        <f t="shared" ref="G22:S22" si="2">SUM(G3:G21)</f>
        <v>129</v>
      </c>
      <c r="H22" s="126">
        <f t="shared" si="2"/>
        <v>92</v>
      </c>
      <c r="I22" s="126">
        <f t="shared" si="2"/>
        <v>80</v>
      </c>
      <c r="J22" s="126">
        <f t="shared" si="2"/>
        <v>44</v>
      </c>
      <c r="K22" s="126">
        <f t="shared" si="2"/>
        <v>78</v>
      </c>
      <c r="L22" s="126">
        <f t="shared" si="2"/>
        <v>113</v>
      </c>
      <c r="M22" s="126">
        <f t="shared" si="2"/>
        <v>69</v>
      </c>
      <c r="N22" s="126">
        <f t="shared" si="2"/>
        <v>84</v>
      </c>
      <c r="O22" s="126">
        <f t="shared" si="2"/>
        <v>88</v>
      </c>
      <c r="P22" s="126">
        <f t="shared" si="2"/>
        <v>134</v>
      </c>
      <c r="Q22" s="126">
        <f t="shared" si="2"/>
        <v>76</v>
      </c>
      <c r="R22" s="126">
        <f t="shared" si="2"/>
        <v>91</v>
      </c>
      <c r="S22" s="126">
        <f t="shared" si="2"/>
        <v>62</v>
      </c>
      <c r="T22" s="126">
        <f t="shared" si="0"/>
        <v>1239</v>
      </c>
      <c r="U22" s="127"/>
    </row>
    <row r="23" spans="1:21">
      <c r="A23" s="110" t="s">
        <v>18</v>
      </c>
      <c r="B23" s="110" t="s">
        <v>166</v>
      </c>
      <c r="C23" s="110">
        <v>31</v>
      </c>
      <c r="D23" s="108"/>
    </row>
    <row r="24" spans="1:21">
      <c r="A24" s="110" t="s">
        <v>235</v>
      </c>
      <c r="B24" s="110" t="s">
        <v>166</v>
      </c>
      <c r="C24" s="110">
        <v>21</v>
      </c>
      <c r="D24" s="108"/>
      <c r="E24" s="108"/>
      <c r="F24" s="113"/>
      <c r="G24" s="113"/>
      <c r="H24" s="113"/>
      <c r="I24" s="113"/>
      <c r="J24" s="113"/>
      <c r="K24" s="113"/>
      <c r="L24" s="113"/>
      <c r="M24" s="113"/>
      <c r="N24" s="113"/>
      <c r="O24" s="113"/>
      <c r="P24" s="113"/>
      <c r="Q24" s="113"/>
      <c r="R24" s="113"/>
      <c r="S24" s="113"/>
      <c r="T24" s="113"/>
    </row>
    <row r="25" spans="1:21">
      <c r="A25" s="110" t="s">
        <v>17</v>
      </c>
      <c r="B25" s="110" t="s">
        <v>166</v>
      </c>
      <c r="C25" s="110">
        <v>14</v>
      </c>
      <c r="D25" s="108"/>
      <c r="E25" s="108"/>
      <c r="F25" s="113"/>
      <c r="G25" s="113"/>
      <c r="H25" s="113"/>
      <c r="I25" s="113"/>
      <c r="J25" s="113"/>
      <c r="K25" s="113"/>
      <c r="L25" s="113"/>
      <c r="M25" s="113"/>
      <c r="N25" s="113"/>
      <c r="O25" s="113"/>
      <c r="P25" s="113"/>
      <c r="Q25" s="113"/>
      <c r="R25" s="113"/>
      <c r="S25" s="113"/>
      <c r="T25" s="113"/>
    </row>
    <row r="26" spans="1:21">
      <c r="A26" s="110" t="s">
        <v>261</v>
      </c>
      <c r="B26" s="110" t="s">
        <v>166</v>
      </c>
      <c r="C26" s="110">
        <v>4</v>
      </c>
      <c r="D26" s="108"/>
      <c r="E26" s="108"/>
      <c r="F26" s="113"/>
      <c r="G26" s="113"/>
      <c r="H26" s="113"/>
      <c r="I26" s="113"/>
      <c r="J26" s="113"/>
      <c r="K26" s="113"/>
      <c r="L26" s="113"/>
      <c r="M26" s="113"/>
      <c r="N26" s="113"/>
      <c r="O26" s="113"/>
      <c r="P26" s="113"/>
      <c r="Q26" s="113"/>
      <c r="R26" s="113"/>
      <c r="S26" s="113"/>
      <c r="T26" s="113"/>
    </row>
    <row r="27" spans="1:21">
      <c r="A27" s="110" t="s">
        <v>13</v>
      </c>
      <c r="B27" s="110" t="s">
        <v>166</v>
      </c>
      <c r="C27" s="110">
        <v>24</v>
      </c>
      <c r="D27" s="108"/>
      <c r="E27" s="114"/>
    </row>
    <row r="28" spans="1:21">
      <c r="A28" s="110" t="s">
        <v>210</v>
      </c>
      <c r="B28" s="110" t="s">
        <v>166</v>
      </c>
      <c r="C28" s="110">
        <v>5</v>
      </c>
      <c r="D28" s="108"/>
      <c r="E28" s="111"/>
      <c r="F28" s="111"/>
      <c r="G28" s="111"/>
      <c r="H28" s="111"/>
      <c r="I28" s="111"/>
      <c r="J28" s="111"/>
      <c r="K28" s="111"/>
      <c r="L28" s="111"/>
      <c r="M28" s="111"/>
      <c r="N28" s="111"/>
      <c r="O28" s="111"/>
      <c r="P28" s="111"/>
      <c r="Q28" s="111"/>
      <c r="R28" s="111"/>
      <c r="S28" s="111"/>
    </row>
    <row r="29" spans="1:21">
      <c r="A29" s="110" t="s">
        <v>44</v>
      </c>
      <c r="B29" s="110" t="s">
        <v>166</v>
      </c>
      <c r="C29" s="110">
        <v>6</v>
      </c>
      <c r="D29" s="108"/>
    </row>
    <row r="30" spans="1:21">
      <c r="A30" s="110" t="s">
        <v>188</v>
      </c>
      <c r="B30" s="110" t="s">
        <v>166</v>
      </c>
      <c r="C30" s="110">
        <v>21</v>
      </c>
      <c r="D30" s="108"/>
    </row>
    <row r="31" spans="1:21">
      <c r="A31" s="110" t="s">
        <v>21</v>
      </c>
      <c r="B31" s="110" t="s">
        <v>166</v>
      </c>
      <c r="C31" s="110">
        <v>3</v>
      </c>
      <c r="D31" s="108"/>
    </row>
    <row r="32" spans="1:21">
      <c r="A32" s="110" t="s">
        <v>19</v>
      </c>
      <c r="B32" s="110" t="s">
        <v>270</v>
      </c>
      <c r="C32" s="110">
        <v>5</v>
      </c>
      <c r="D32" s="108"/>
    </row>
    <row r="33" spans="1:4">
      <c r="A33" s="110" t="s">
        <v>18</v>
      </c>
      <c r="B33" s="110" t="s">
        <v>270</v>
      </c>
      <c r="C33" s="110">
        <v>31</v>
      </c>
      <c r="D33" s="108"/>
    </row>
    <row r="34" spans="1:4">
      <c r="A34" s="110" t="s">
        <v>235</v>
      </c>
      <c r="B34" s="110" t="s">
        <v>270</v>
      </c>
      <c r="C34" s="110">
        <v>3</v>
      </c>
      <c r="D34" s="108"/>
    </row>
    <row r="35" spans="1:4">
      <c r="A35" s="110" t="s">
        <v>17</v>
      </c>
      <c r="B35" s="110" t="s">
        <v>270</v>
      </c>
      <c r="C35" s="110">
        <v>23</v>
      </c>
      <c r="D35" s="108"/>
    </row>
    <row r="36" spans="1:4">
      <c r="A36" s="110" t="s">
        <v>13</v>
      </c>
      <c r="B36" s="110" t="s">
        <v>270</v>
      </c>
      <c r="C36" s="110">
        <v>16</v>
      </c>
      <c r="D36" s="108"/>
    </row>
    <row r="37" spans="1:4">
      <c r="A37" s="110" t="s">
        <v>188</v>
      </c>
      <c r="B37" s="110" t="s">
        <v>270</v>
      </c>
      <c r="C37" s="110">
        <v>5</v>
      </c>
      <c r="D37" s="108"/>
    </row>
    <row r="38" spans="1:4">
      <c r="A38" s="110" t="s">
        <v>21</v>
      </c>
      <c r="B38" s="110" t="s">
        <v>270</v>
      </c>
      <c r="C38" s="110">
        <v>5</v>
      </c>
      <c r="D38" s="108"/>
    </row>
    <row r="39" spans="1:4">
      <c r="A39" s="110" t="s">
        <v>19</v>
      </c>
      <c r="B39" s="110" t="s">
        <v>362</v>
      </c>
      <c r="C39" s="110">
        <v>5</v>
      </c>
      <c r="D39" s="108"/>
    </row>
    <row r="40" spans="1:4">
      <c r="A40" s="110" t="s">
        <v>462</v>
      </c>
      <c r="B40" s="110" t="s">
        <v>362</v>
      </c>
      <c r="C40" s="110">
        <v>7</v>
      </c>
      <c r="D40" s="108"/>
    </row>
    <row r="41" spans="1:4">
      <c r="A41" s="110" t="s">
        <v>18</v>
      </c>
      <c r="B41" s="110" t="s">
        <v>362</v>
      </c>
      <c r="C41" s="110">
        <v>33</v>
      </c>
      <c r="D41" s="108"/>
    </row>
    <row r="42" spans="1:4">
      <c r="A42" s="110" t="s">
        <v>17</v>
      </c>
      <c r="B42" s="110" t="s">
        <v>362</v>
      </c>
      <c r="C42" s="110">
        <v>24</v>
      </c>
      <c r="D42" s="108"/>
    </row>
    <row r="43" spans="1:4">
      <c r="A43" s="110" t="s">
        <v>13</v>
      </c>
      <c r="B43" s="110" t="s">
        <v>362</v>
      </c>
      <c r="C43" s="110">
        <v>13</v>
      </c>
      <c r="D43" s="108"/>
    </row>
    <row r="44" spans="1:4">
      <c r="A44" s="110" t="s">
        <v>21</v>
      </c>
      <c r="B44" s="110" t="s">
        <v>362</v>
      </c>
      <c r="C44" s="110">
        <v>2</v>
      </c>
      <c r="D44" s="108"/>
    </row>
    <row r="45" spans="1:4">
      <c r="A45" s="110" t="s">
        <v>19</v>
      </c>
      <c r="B45" s="110" t="s">
        <v>478</v>
      </c>
      <c r="C45" s="110">
        <v>3</v>
      </c>
      <c r="D45" s="108"/>
    </row>
    <row r="46" spans="1:4">
      <c r="A46" s="110" t="s">
        <v>18</v>
      </c>
      <c r="B46" s="110" t="s">
        <v>478</v>
      </c>
      <c r="C46" s="110">
        <v>25</v>
      </c>
      <c r="D46" s="108"/>
    </row>
    <row r="47" spans="1:4">
      <c r="A47" s="110" t="s">
        <v>17</v>
      </c>
      <c r="B47" s="110" t="s">
        <v>478</v>
      </c>
      <c r="C47" s="110">
        <v>18</v>
      </c>
      <c r="D47" s="108"/>
    </row>
    <row r="48" spans="1:4">
      <c r="A48" s="110" t="s">
        <v>13</v>
      </c>
      <c r="B48" s="110" t="s">
        <v>478</v>
      </c>
      <c r="C48" s="110">
        <v>17</v>
      </c>
      <c r="D48" s="108"/>
    </row>
    <row r="49" spans="1:4">
      <c r="A49" s="110" t="s">
        <v>21</v>
      </c>
      <c r="B49" s="110" t="s">
        <v>478</v>
      </c>
      <c r="C49" s="110">
        <v>2</v>
      </c>
      <c r="D49" s="108"/>
    </row>
    <row r="50" spans="1:4">
      <c r="A50" s="110" t="s">
        <v>502</v>
      </c>
      <c r="B50" s="110" t="s">
        <v>478</v>
      </c>
      <c r="C50" s="110">
        <v>4</v>
      </c>
      <c r="D50" s="108"/>
    </row>
    <row r="51" spans="1:4">
      <c r="A51" s="110" t="s">
        <v>19</v>
      </c>
      <c r="B51" s="110" t="s">
        <v>509</v>
      </c>
      <c r="C51" s="110">
        <v>7</v>
      </c>
      <c r="D51" s="108"/>
    </row>
    <row r="52" spans="1:4">
      <c r="A52" s="110" t="s">
        <v>18</v>
      </c>
      <c r="B52" s="110" t="s">
        <v>509</v>
      </c>
      <c r="C52" s="110">
        <v>26</v>
      </c>
      <c r="D52" s="108"/>
    </row>
    <row r="53" spans="1:4">
      <c r="A53" s="110" t="s">
        <v>235</v>
      </c>
      <c r="B53" s="110" t="s">
        <v>509</v>
      </c>
      <c r="C53" s="110">
        <v>4</v>
      </c>
      <c r="D53" s="108"/>
    </row>
    <row r="54" spans="1:4">
      <c r="A54" s="110" t="s">
        <v>17</v>
      </c>
      <c r="B54" s="110" t="s">
        <v>509</v>
      </c>
      <c r="C54" s="110">
        <v>30</v>
      </c>
      <c r="D54" s="108"/>
    </row>
    <row r="55" spans="1:4">
      <c r="A55" s="110" t="s">
        <v>13</v>
      </c>
      <c r="B55" s="110" t="s">
        <v>509</v>
      </c>
      <c r="C55" s="110">
        <v>23</v>
      </c>
      <c r="D55" s="108"/>
    </row>
    <row r="56" spans="1:4">
      <c r="A56" s="110" t="s">
        <v>44</v>
      </c>
      <c r="B56" s="110" t="s">
        <v>509</v>
      </c>
      <c r="C56" s="110">
        <v>7</v>
      </c>
      <c r="D56" s="108"/>
    </row>
    <row r="57" spans="1:4">
      <c r="A57" s="110" t="s">
        <v>21</v>
      </c>
      <c r="B57" s="110" t="s">
        <v>509</v>
      </c>
      <c r="C57" s="110">
        <v>8</v>
      </c>
      <c r="D57" s="108"/>
    </row>
    <row r="58" spans="1:4">
      <c r="A58" s="110" t="s">
        <v>502</v>
      </c>
      <c r="B58" s="110" t="s">
        <v>509</v>
      </c>
      <c r="C58" s="110">
        <v>8</v>
      </c>
      <c r="D58" s="108"/>
    </row>
    <row r="59" spans="1:4">
      <c r="A59" s="110" t="s">
        <v>19</v>
      </c>
      <c r="B59" s="110" t="s">
        <v>572</v>
      </c>
      <c r="C59" s="110">
        <v>8</v>
      </c>
      <c r="D59" s="108"/>
    </row>
    <row r="60" spans="1:4">
      <c r="A60" s="110" t="s">
        <v>143</v>
      </c>
      <c r="B60" s="110" t="s">
        <v>572</v>
      </c>
      <c r="C60" s="110">
        <v>4</v>
      </c>
      <c r="D60" s="108"/>
    </row>
    <row r="61" spans="1:4">
      <c r="A61" s="110" t="s">
        <v>18</v>
      </c>
      <c r="B61" s="110" t="s">
        <v>572</v>
      </c>
      <c r="C61" s="110">
        <v>11</v>
      </c>
      <c r="D61" s="108"/>
    </row>
    <row r="62" spans="1:4">
      <c r="A62" s="110" t="s">
        <v>235</v>
      </c>
      <c r="B62" s="110" t="s">
        <v>572</v>
      </c>
      <c r="C62" s="110">
        <v>4</v>
      </c>
      <c r="D62" s="108"/>
    </row>
    <row r="63" spans="1:4">
      <c r="A63" s="110" t="s">
        <v>17</v>
      </c>
      <c r="B63" s="110" t="s">
        <v>572</v>
      </c>
      <c r="C63" s="110">
        <v>33</v>
      </c>
      <c r="D63" s="108"/>
    </row>
    <row r="64" spans="1:4">
      <c r="A64" s="110" t="s">
        <v>13</v>
      </c>
      <c r="B64" s="110" t="s">
        <v>572</v>
      </c>
      <c r="C64" s="110">
        <v>7</v>
      </c>
      <c r="D64" s="108"/>
    </row>
    <row r="65" spans="1:4">
      <c r="A65" s="110" t="s">
        <v>21</v>
      </c>
      <c r="B65" s="110" t="s">
        <v>572</v>
      </c>
      <c r="C65" s="110">
        <v>7</v>
      </c>
      <c r="D65" s="108"/>
    </row>
    <row r="66" spans="1:4">
      <c r="A66" s="110" t="s">
        <v>502</v>
      </c>
      <c r="B66" s="110" t="s">
        <v>572</v>
      </c>
      <c r="C66" s="110">
        <v>4</v>
      </c>
      <c r="D66" s="108"/>
    </row>
    <row r="67" spans="1:4">
      <c r="A67" s="110" t="s">
        <v>19</v>
      </c>
      <c r="B67" s="110" t="s">
        <v>612</v>
      </c>
      <c r="C67" s="110">
        <v>10</v>
      </c>
      <c r="D67" s="108"/>
    </row>
    <row r="68" spans="1:4">
      <c r="A68" s="110" t="s">
        <v>143</v>
      </c>
      <c r="B68" s="110" t="s">
        <v>612</v>
      </c>
      <c r="C68" s="110">
        <v>4</v>
      </c>
      <c r="D68" s="108"/>
    </row>
    <row r="69" spans="1:4">
      <c r="A69" s="110" t="s">
        <v>18</v>
      </c>
      <c r="B69" s="110" t="s">
        <v>612</v>
      </c>
      <c r="C69" s="110">
        <v>7</v>
      </c>
      <c r="D69" s="108"/>
    </row>
    <row r="70" spans="1:4">
      <c r="A70" s="110" t="s">
        <v>17</v>
      </c>
      <c r="B70" s="110" t="s">
        <v>612</v>
      </c>
      <c r="C70" s="110">
        <v>15</v>
      </c>
      <c r="D70" s="108"/>
    </row>
    <row r="71" spans="1:4">
      <c r="A71" s="110" t="s">
        <v>13</v>
      </c>
      <c r="B71" s="110" t="s">
        <v>612</v>
      </c>
      <c r="C71" s="110">
        <v>8</v>
      </c>
      <c r="D71" s="108"/>
    </row>
    <row r="72" spans="1:4">
      <c r="A72" s="110" t="s">
        <v>19</v>
      </c>
      <c r="B72" s="110" t="s">
        <v>675</v>
      </c>
      <c r="C72" s="110">
        <v>12</v>
      </c>
      <c r="D72" s="108"/>
    </row>
    <row r="73" spans="1:4">
      <c r="A73" s="110" t="s">
        <v>143</v>
      </c>
      <c r="B73" s="110" t="s">
        <v>675</v>
      </c>
      <c r="C73" s="110">
        <v>5</v>
      </c>
      <c r="D73" s="108"/>
    </row>
    <row r="74" spans="1:4">
      <c r="A74" s="110" t="s">
        <v>716</v>
      </c>
      <c r="B74" s="110" t="s">
        <v>675</v>
      </c>
      <c r="C74" s="110">
        <v>4</v>
      </c>
      <c r="D74" s="108"/>
    </row>
    <row r="75" spans="1:4">
      <c r="A75" s="110" t="s">
        <v>18</v>
      </c>
      <c r="B75" s="110" t="s">
        <v>675</v>
      </c>
      <c r="C75" s="110">
        <v>7</v>
      </c>
      <c r="D75" s="108"/>
    </row>
    <row r="76" spans="1:4">
      <c r="A76" s="110" t="s">
        <v>17</v>
      </c>
      <c r="B76" s="110" t="s">
        <v>675</v>
      </c>
      <c r="C76" s="110">
        <v>22</v>
      </c>
      <c r="D76" s="108"/>
    </row>
    <row r="77" spans="1:4">
      <c r="A77" s="110" t="s">
        <v>13</v>
      </c>
      <c r="B77" s="110" t="s">
        <v>675</v>
      </c>
      <c r="C77" s="110">
        <v>10</v>
      </c>
      <c r="D77" s="108"/>
    </row>
    <row r="78" spans="1:4">
      <c r="A78" s="110" t="s">
        <v>697</v>
      </c>
      <c r="B78" s="110" t="s">
        <v>675</v>
      </c>
      <c r="C78" s="110">
        <v>7</v>
      </c>
      <c r="D78" s="108"/>
    </row>
    <row r="79" spans="1:4">
      <c r="A79" s="110" t="s">
        <v>502</v>
      </c>
      <c r="B79" s="110" t="s">
        <v>675</v>
      </c>
      <c r="C79" s="110">
        <v>5</v>
      </c>
      <c r="D79" s="108"/>
    </row>
    <row r="80" spans="1:4">
      <c r="A80" s="110" t="s">
        <v>161</v>
      </c>
      <c r="B80" s="110" t="s">
        <v>675</v>
      </c>
      <c r="C80" s="110">
        <v>8</v>
      </c>
      <c r="D80" s="108"/>
    </row>
    <row r="81" spans="1:4">
      <c r="A81" s="110" t="s">
        <v>19</v>
      </c>
      <c r="B81" s="110" t="s">
        <v>727</v>
      </c>
      <c r="C81" s="110">
        <v>16</v>
      </c>
      <c r="D81" s="108"/>
    </row>
    <row r="82" spans="1:4">
      <c r="A82" s="110" t="s">
        <v>779</v>
      </c>
      <c r="B82" s="110" t="s">
        <v>727</v>
      </c>
      <c r="C82" s="110">
        <v>5</v>
      </c>
      <c r="D82" s="108"/>
    </row>
    <row r="83" spans="1:4">
      <c r="A83" s="110" t="s">
        <v>17</v>
      </c>
      <c r="B83" s="110" t="s">
        <v>727</v>
      </c>
      <c r="C83" s="110">
        <v>28</v>
      </c>
      <c r="D83" s="108"/>
    </row>
    <row r="84" spans="1:4">
      <c r="A84" s="110" t="s">
        <v>791</v>
      </c>
      <c r="B84" s="110" t="s">
        <v>727</v>
      </c>
      <c r="C84" s="110">
        <v>1</v>
      </c>
      <c r="D84" s="108"/>
    </row>
    <row r="85" spans="1:4">
      <c r="A85" s="110" t="s">
        <v>13</v>
      </c>
      <c r="B85" s="110" t="s">
        <v>727</v>
      </c>
      <c r="C85" s="110">
        <v>15</v>
      </c>
      <c r="D85" s="108"/>
    </row>
    <row r="86" spans="1:4">
      <c r="A86" s="110" t="s">
        <v>697</v>
      </c>
      <c r="B86" s="110" t="s">
        <v>727</v>
      </c>
      <c r="C86" s="110">
        <v>14</v>
      </c>
      <c r="D86" s="108"/>
    </row>
    <row r="87" spans="1:4">
      <c r="A87" s="110" t="s">
        <v>787</v>
      </c>
      <c r="B87" s="110" t="s">
        <v>727</v>
      </c>
      <c r="C87" s="110">
        <v>3</v>
      </c>
      <c r="D87" s="108"/>
    </row>
    <row r="88" spans="1:4">
      <c r="A88" s="110" t="s">
        <v>772</v>
      </c>
      <c r="B88" s="110" t="s">
        <v>727</v>
      </c>
      <c r="C88" s="110">
        <v>7</v>
      </c>
      <c r="D88" s="108"/>
    </row>
    <row r="89" spans="1:4">
      <c r="A89" s="110" t="s">
        <v>783</v>
      </c>
      <c r="B89" s="110" t="s">
        <v>727</v>
      </c>
      <c r="C89" s="110">
        <v>3</v>
      </c>
      <c r="D89" s="108"/>
    </row>
    <row r="90" spans="1:4">
      <c r="A90" s="110" t="s">
        <v>19</v>
      </c>
      <c r="B90" s="110" t="s">
        <v>794</v>
      </c>
      <c r="C90" s="110">
        <v>25</v>
      </c>
      <c r="D90" s="108"/>
    </row>
    <row r="91" spans="1:4">
      <c r="A91" s="110" t="s">
        <v>18</v>
      </c>
      <c r="B91" s="110" t="s">
        <v>794</v>
      </c>
      <c r="C91" s="110">
        <v>5</v>
      </c>
      <c r="D91" s="108"/>
    </row>
    <row r="92" spans="1:4">
      <c r="A92" s="110" t="s">
        <v>17</v>
      </c>
      <c r="B92" s="110" t="s">
        <v>794</v>
      </c>
      <c r="C92" s="110">
        <v>23</v>
      </c>
      <c r="D92" s="108"/>
    </row>
    <row r="93" spans="1:4">
      <c r="A93" s="110" t="s">
        <v>791</v>
      </c>
      <c r="B93" s="110" t="s">
        <v>794</v>
      </c>
      <c r="C93" s="110">
        <v>1</v>
      </c>
      <c r="D93" s="108"/>
    </row>
    <row r="94" spans="1:4">
      <c r="A94" s="110" t="s">
        <v>13</v>
      </c>
      <c r="B94" s="110" t="s">
        <v>794</v>
      </c>
      <c r="C94" s="110">
        <v>18</v>
      </c>
      <c r="D94" s="108"/>
    </row>
    <row r="95" spans="1:4">
      <c r="A95" s="110" t="s">
        <v>697</v>
      </c>
      <c r="B95" s="110" t="s">
        <v>794</v>
      </c>
      <c r="C95" s="110">
        <v>25</v>
      </c>
      <c r="D95" s="108"/>
    </row>
    <row r="96" spans="1:4">
      <c r="A96" s="110" t="s">
        <v>903</v>
      </c>
      <c r="B96" s="110" t="s">
        <v>794</v>
      </c>
      <c r="C96" s="110">
        <v>11</v>
      </c>
      <c r="D96" s="108"/>
    </row>
    <row r="97" spans="1:4">
      <c r="A97" s="110" t="s">
        <v>772</v>
      </c>
      <c r="B97" s="110" t="s">
        <v>794</v>
      </c>
      <c r="C97" s="110">
        <v>17</v>
      </c>
      <c r="D97" s="108"/>
    </row>
    <row r="98" spans="1:4">
      <c r="A98" s="110" t="s">
        <v>161</v>
      </c>
      <c r="B98" s="110" t="s">
        <v>794</v>
      </c>
      <c r="C98" s="110">
        <v>4</v>
      </c>
      <c r="D98" s="108"/>
    </row>
    <row r="99" spans="1:4">
      <c r="A99" s="110" t="s">
        <v>19</v>
      </c>
      <c r="B99" s="110" t="s">
        <v>870</v>
      </c>
      <c r="C99" s="110">
        <v>25</v>
      </c>
      <c r="D99" s="108"/>
    </row>
    <row r="100" spans="1:4">
      <c r="A100" s="110" t="s">
        <v>18</v>
      </c>
      <c r="B100" s="110" t="s">
        <v>870</v>
      </c>
      <c r="C100" s="110">
        <v>5</v>
      </c>
      <c r="D100" s="108"/>
    </row>
    <row r="101" spans="1:4">
      <c r="A101" s="110" t="s">
        <v>17</v>
      </c>
      <c r="B101" s="110" t="s">
        <v>870</v>
      </c>
      <c r="C101" s="110">
        <v>7</v>
      </c>
      <c r="D101" s="108"/>
    </row>
    <row r="102" spans="1:4">
      <c r="A102" s="110" t="s">
        <v>13</v>
      </c>
      <c r="B102" s="110" t="s">
        <v>870</v>
      </c>
      <c r="C102" s="110">
        <v>15</v>
      </c>
      <c r="D102" s="108"/>
    </row>
    <row r="103" spans="1:4">
      <c r="A103" s="110" t="s">
        <v>697</v>
      </c>
      <c r="B103" s="110" t="s">
        <v>870</v>
      </c>
      <c r="C103" s="110">
        <v>14</v>
      </c>
    </row>
    <row r="104" spans="1:4">
      <c r="A104" s="110" t="s">
        <v>787</v>
      </c>
      <c r="B104" s="110" t="s">
        <v>870</v>
      </c>
      <c r="C104" s="110">
        <v>5</v>
      </c>
    </row>
    <row r="105" spans="1:4">
      <c r="A105" s="110" t="s">
        <v>903</v>
      </c>
      <c r="B105" s="110" t="s">
        <v>870</v>
      </c>
      <c r="C105" s="110">
        <v>10</v>
      </c>
    </row>
    <row r="106" spans="1:4">
      <c r="A106" s="110" t="s">
        <v>772</v>
      </c>
      <c r="B106" s="110" t="s">
        <v>870</v>
      </c>
      <c r="C106" s="110">
        <v>14</v>
      </c>
    </row>
    <row r="107" spans="1:4">
      <c r="A107" s="110" t="s">
        <v>161</v>
      </c>
      <c r="B107" s="110" t="s">
        <v>870</v>
      </c>
      <c r="C107" s="110">
        <v>4</v>
      </c>
    </row>
  </sheetData>
  <sortState ref="A8:C107">
    <sortCondition descending="1" ref="B2:B101"/>
    <sortCondition ref="A2:A10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7"/>
  <sheetViews>
    <sheetView showGridLines="0" workbookViewId="0">
      <selection sqref="A1:R1"/>
    </sheetView>
  </sheetViews>
  <sheetFormatPr defaultRowHeight="15"/>
  <cols>
    <col min="1" max="1" width="3" style="129" bestFit="1" customWidth="1"/>
    <col min="2" max="2" width="5.7109375" style="129" bestFit="1" customWidth="1"/>
    <col min="3" max="3" width="6.85546875" style="129" bestFit="1" customWidth="1"/>
    <col min="4" max="4" width="5.7109375" style="129" bestFit="1" customWidth="1"/>
    <col min="5" max="5" width="3.85546875" style="129" bestFit="1" customWidth="1"/>
    <col min="6" max="7" width="7.7109375" style="129" bestFit="1" customWidth="1"/>
    <col min="8" max="8" width="20.42578125" style="129" bestFit="1" customWidth="1"/>
    <col min="9" max="9" width="10.28515625" style="129" bestFit="1" customWidth="1"/>
    <col min="10" max="10" width="12.140625" style="129" bestFit="1" customWidth="1"/>
    <col min="11" max="11" width="7.7109375" style="129" bestFit="1" customWidth="1"/>
    <col min="12" max="12" width="12.5703125" style="129" hidden="1" customWidth="1"/>
    <col min="13" max="13" width="9" style="129" bestFit="1" customWidth="1"/>
    <col min="14" max="14" width="17.85546875" style="129" bestFit="1" customWidth="1"/>
    <col min="15" max="15" width="9.42578125" style="129" bestFit="1" customWidth="1"/>
    <col min="16" max="16" width="35.42578125" style="129" bestFit="1" customWidth="1"/>
    <col min="17" max="17" width="8.140625" style="129" bestFit="1" customWidth="1"/>
    <col min="18" max="18" width="9.7109375" style="129" bestFit="1" customWidth="1"/>
    <col min="19" max="19" width="7.7109375" style="129" bestFit="1" customWidth="1"/>
    <col min="20" max="16384" width="9.140625" style="129"/>
  </cols>
  <sheetData>
    <row r="1" spans="1:19" ht="15" customHeight="1">
      <c r="A1" s="199" t="s">
        <v>1159</v>
      </c>
      <c r="B1" s="199"/>
      <c r="C1" s="199"/>
      <c r="D1" s="199"/>
      <c r="E1" s="199"/>
      <c r="F1" s="199"/>
      <c r="G1" s="199"/>
      <c r="H1" s="199"/>
      <c r="I1" s="199"/>
      <c r="J1" s="199"/>
      <c r="K1" s="199"/>
      <c r="L1" s="199"/>
      <c r="M1" s="199"/>
      <c r="N1" s="199"/>
      <c r="O1" s="199"/>
      <c r="P1" s="199"/>
      <c r="Q1" s="199"/>
      <c r="R1" s="199"/>
      <c r="S1" s="128"/>
    </row>
    <row r="2" spans="1:19" ht="15" customHeight="1">
      <c r="A2" s="200" t="s">
        <v>1160</v>
      </c>
      <c r="B2" s="200"/>
      <c r="C2" s="200"/>
      <c r="D2" s="200"/>
      <c r="E2" s="200"/>
      <c r="F2" s="200"/>
      <c r="G2" s="200"/>
      <c r="H2" s="200"/>
      <c r="I2" s="200"/>
      <c r="J2" s="130"/>
      <c r="K2" s="130"/>
      <c r="L2" s="130"/>
      <c r="M2" s="130"/>
      <c r="N2" s="130"/>
      <c r="O2" s="130"/>
      <c r="P2" s="130"/>
      <c r="Q2" s="130"/>
      <c r="R2" s="130"/>
      <c r="S2" s="130"/>
    </row>
    <row r="3" spans="1:19">
      <c r="A3" s="131" t="s">
        <v>1161</v>
      </c>
      <c r="B3" s="132" t="s">
        <v>1162</v>
      </c>
      <c r="C3" s="132" t="s">
        <v>1163</v>
      </c>
      <c r="D3" s="132" t="s">
        <v>1164</v>
      </c>
      <c r="E3" s="132" t="s">
        <v>1165</v>
      </c>
      <c r="F3" s="132" t="s">
        <v>1166</v>
      </c>
      <c r="G3" s="132" t="s">
        <v>1167</v>
      </c>
      <c r="H3" s="132" t="s">
        <v>0</v>
      </c>
      <c r="I3" s="132" t="s">
        <v>1168</v>
      </c>
      <c r="J3" s="132" t="s">
        <v>1169</v>
      </c>
      <c r="K3" s="132" t="s">
        <v>4</v>
      </c>
      <c r="L3" s="132" t="s">
        <v>1170</v>
      </c>
      <c r="M3" s="132" t="s">
        <v>1171</v>
      </c>
      <c r="N3" s="132" t="s">
        <v>1172</v>
      </c>
      <c r="O3" s="132" t="s">
        <v>1173</v>
      </c>
      <c r="P3" s="132" t="s">
        <v>1174</v>
      </c>
      <c r="Q3" s="132" t="s">
        <v>1175</v>
      </c>
      <c r="R3" s="132" t="s">
        <v>1176</v>
      </c>
      <c r="S3" s="132" t="s">
        <v>1177</v>
      </c>
    </row>
    <row r="4" spans="1:19">
      <c r="A4" s="133">
        <v>1</v>
      </c>
      <c r="B4" s="133">
        <v>70</v>
      </c>
      <c r="C4" s="133">
        <v>105</v>
      </c>
      <c r="D4" s="133">
        <v>20</v>
      </c>
      <c r="E4" s="133" t="s">
        <v>1178</v>
      </c>
      <c r="F4" s="133">
        <v>322</v>
      </c>
      <c r="G4" s="133">
        <v>5</v>
      </c>
      <c r="H4" s="133" t="s">
        <v>19</v>
      </c>
      <c r="I4" s="133" t="s">
        <v>988</v>
      </c>
      <c r="J4" s="134" t="s">
        <v>989</v>
      </c>
      <c r="K4" s="135" t="s">
        <v>15</v>
      </c>
      <c r="L4" s="133" t="s">
        <v>1179</v>
      </c>
      <c r="M4" s="135" t="s">
        <v>1073</v>
      </c>
      <c r="N4" s="136" t="s">
        <v>1180</v>
      </c>
      <c r="O4" s="136" t="s">
        <v>1181</v>
      </c>
      <c r="P4" s="137" t="s">
        <v>1182</v>
      </c>
      <c r="Q4" s="135"/>
      <c r="R4" s="135">
        <v>1</v>
      </c>
      <c r="S4" s="135"/>
    </row>
    <row r="5" spans="1:19">
      <c r="A5" s="133">
        <v>6</v>
      </c>
      <c r="B5" s="133">
        <v>70</v>
      </c>
      <c r="C5" s="133">
        <v>105</v>
      </c>
      <c r="D5" s="133">
        <v>20</v>
      </c>
      <c r="E5" s="133" t="s">
        <v>1178</v>
      </c>
      <c r="F5" s="133">
        <v>322</v>
      </c>
      <c r="G5" s="133">
        <v>5</v>
      </c>
      <c r="H5" s="133" t="s">
        <v>19</v>
      </c>
      <c r="I5" s="133" t="s">
        <v>1103</v>
      </c>
      <c r="J5" s="134" t="s">
        <v>1104</v>
      </c>
      <c r="K5" s="135" t="s">
        <v>16</v>
      </c>
      <c r="L5" s="133" t="s">
        <v>1183</v>
      </c>
      <c r="M5" s="135" t="s">
        <v>1077</v>
      </c>
      <c r="N5" s="136" t="s">
        <v>1184</v>
      </c>
      <c r="O5" s="136" t="s">
        <v>1185</v>
      </c>
      <c r="P5" s="137" t="s">
        <v>1186</v>
      </c>
      <c r="Q5" s="135">
        <v>1</v>
      </c>
      <c r="R5" s="135"/>
      <c r="S5" s="135"/>
    </row>
    <row r="6" spans="1:19">
      <c r="A6" s="133">
        <v>2</v>
      </c>
      <c r="B6" s="133">
        <v>70</v>
      </c>
      <c r="C6" s="133">
        <v>105</v>
      </c>
      <c r="D6" s="133">
        <v>20</v>
      </c>
      <c r="E6" s="133" t="s">
        <v>1178</v>
      </c>
      <c r="F6" s="133">
        <v>322</v>
      </c>
      <c r="G6" s="133">
        <v>5</v>
      </c>
      <c r="H6" s="133" t="s">
        <v>19</v>
      </c>
      <c r="I6" s="133" t="s">
        <v>990</v>
      </c>
      <c r="J6" s="134" t="s">
        <v>991</v>
      </c>
      <c r="K6" s="135" t="s">
        <v>16</v>
      </c>
      <c r="L6" s="133" t="s">
        <v>1187</v>
      </c>
      <c r="M6" s="135" t="s">
        <v>1074</v>
      </c>
      <c r="N6" s="136" t="s">
        <v>1188</v>
      </c>
      <c r="O6" s="136" t="s">
        <v>1189</v>
      </c>
      <c r="P6" s="137" t="s">
        <v>1190</v>
      </c>
      <c r="Q6" s="135"/>
      <c r="R6" s="135">
        <v>1</v>
      </c>
      <c r="S6" s="135"/>
    </row>
    <row r="7" spans="1:19">
      <c r="A7" s="133">
        <v>5</v>
      </c>
      <c r="B7" s="133">
        <v>70</v>
      </c>
      <c r="C7" s="133">
        <v>105</v>
      </c>
      <c r="D7" s="133">
        <v>20</v>
      </c>
      <c r="E7" s="133" t="s">
        <v>1178</v>
      </c>
      <c r="F7" s="133">
        <v>322</v>
      </c>
      <c r="G7" s="133">
        <v>5</v>
      </c>
      <c r="H7" s="133" t="s">
        <v>19</v>
      </c>
      <c r="I7" s="133" t="s">
        <v>994</v>
      </c>
      <c r="J7" s="134" t="s">
        <v>995</v>
      </c>
      <c r="K7" s="135" t="s">
        <v>16</v>
      </c>
      <c r="L7" s="133" t="s">
        <v>1191</v>
      </c>
      <c r="M7" s="135" t="s">
        <v>1076</v>
      </c>
      <c r="N7" s="136" t="s">
        <v>1192</v>
      </c>
      <c r="O7" s="136" t="s">
        <v>1193</v>
      </c>
      <c r="P7" s="137" t="s">
        <v>1194</v>
      </c>
      <c r="Q7" s="135"/>
      <c r="R7" s="135">
        <v>1</v>
      </c>
      <c r="S7" s="135"/>
    </row>
    <row r="8" spans="1:19">
      <c r="A8" s="133">
        <v>4</v>
      </c>
      <c r="B8" s="133">
        <v>70</v>
      </c>
      <c r="C8" s="133">
        <v>105</v>
      </c>
      <c r="D8" s="133">
        <v>20</v>
      </c>
      <c r="E8" s="133" t="s">
        <v>1178</v>
      </c>
      <c r="F8" s="133">
        <v>322</v>
      </c>
      <c r="G8" s="133">
        <v>5</v>
      </c>
      <c r="H8" s="133" t="s">
        <v>19</v>
      </c>
      <c r="I8" s="133" t="s">
        <v>1101</v>
      </c>
      <c r="J8" s="134" t="s">
        <v>1102</v>
      </c>
      <c r="K8" s="135" t="s">
        <v>16</v>
      </c>
      <c r="L8" s="133" t="s">
        <v>1195</v>
      </c>
      <c r="M8" s="135" t="s">
        <v>1099</v>
      </c>
      <c r="N8" s="136" t="s">
        <v>1196</v>
      </c>
      <c r="O8" s="136" t="s">
        <v>1197</v>
      </c>
      <c r="P8" s="137" t="s">
        <v>1198</v>
      </c>
      <c r="Q8" s="135">
        <v>1</v>
      </c>
      <c r="R8" s="135"/>
      <c r="S8" s="135"/>
    </row>
    <row r="9" spans="1:19">
      <c r="A9" s="133">
        <v>7</v>
      </c>
      <c r="B9" s="133">
        <v>70</v>
      </c>
      <c r="C9" s="133">
        <v>105</v>
      </c>
      <c r="D9" s="133">
        <v>20</v>
      </c>
      <c r="E9" s="133" t="s">
        <v>1178</v>
      </c>
      <c r="F9" s="133">
        <v>322</v>
      </c>
      <c r="G9" s="133">
        <v>5</v>
      </c>
      <c r="H9" s="133" t="s">
        <v>19</v>
      </c>
      <c r="I9" s="133" t="s">
        <v>1057</v>
      </c>
      <c r="J9" s="134" t="s">
        <v>1105</v>
      </c>
      <c r="K9" s="135" t="s">
        <v>16</v>
      </c>
      <c r="L9" s="133" t="s">
        <v>1199</v>
      </c>
      <c r="M9" s="135" t="s">
        <v>1149</v>
      </c>
      <c r="N9" s="136" t="s">
        <v>1200</v>
      </c>
      <c r="O9" s="136" t="s">
        <v>1201</v>
      </c>
      <c r="P9" s="137" t="s">
        <v>1202</v>
      </c>
      <c r="Q9" s="135">
        <v>1</v>
      </c>
      <c r="R9" s="135"/>
      <c r="S9" s="135"/>
    </row>
    <row r="10" spans="1:19">
      <c r="A10" s="133">
        <v>3</v>
      </c>
      <c r="B10" s="133">
        <v>70</v>
      </c>
      <c r="C10" s="133">
        <v>105</v>
      </c>
      <c r="D10" s="133">
        <v>20</v>
      </c>
      <c r="E10" s="133" t="s">
        <v>1178</v>
      </c>
      <c r="F10" s="133">
        <v>322</v>
      </c>
      <c r="G10" s="133">
        <v>5</v>
      </c>
      <c r="H10" s="133" t="s">
        <v>19</v>
      </c>
      <c r="I10" s="133" t="s">
        <v>992</v>
      </c>
      <c r="J10" s="134" t="s">
        <v>993</v>
      </c>
      <c r="K10" s="135" t="s">
        <v>16</v>
      </c>
      <c r="L10" s="133" t="s">
        <v>1203</v>
      </c>
      <c r="M10" s="135" t="s">
        <v>1075</v>
      </c>
      <c r="N10" s="136" t="s">
        <v>1204</v>
      </c>
      <c r="O10" s="136" t="s">
        <v>1189</v>
      </c>
      <c r="P10" s="130"/>
      <c r="Q10" s="135"/>
      <c r="R10" s="135">
        <v>1</v>
      </c>
      <c r="S10" s="135"/>
    </row>
    <row r="11" spans="1:19">
      <c r="A11" s="133">
        <v>13</v>
      </c>
      <c r="B11" s="133">
        <v>70</v>
      </c>
      <c r="C11" s="133">
        <v>105</v>
      </c>
      <c r="D11" s="133">
        <v>20</v>
      </c>
      <c r="E11" s="133" t="s">
        <v>1178</v>
      </c>
      <c r="F11" s="133">
        <v>318</v>
      </c>
      <c r="G11" s="133">
        <v>1</v>
      </c>
      <c r="H11" s="133" t="s">
        <v>18</v>
      </c>
      <c r="I11" s="133" t="s">
        <v>1108</v>
      </c>
      <c r="J11" s="134" t="s">
        <v>1109</v>
      </c>
      <c r="K11" s="135" t="s">
        <v>15</v>
      </c>
      <c r="L11" s="133" t="s">
        <v>1205</v>
      </c>
      <c r="M11" s="135" t="s">
        <v>1151</v>
      </c>
      <c r="N11" s="136" t="s">
        <v>1206</v>
      </c>
      <c r="O11" s="136" t="s">
        <v>1201</v>
      </c>
      <c r="P11" s="137" t="s">
        <v>1207</v>
      </c>
      <c r="Q11" s="135">
        <v>1</v>
      </c>
      <c r="R11" s="135"/>
      <c r="S11" s="135"/>
    </row>
    <row r="12" spans="1:19">
      <c r="A12" s="133">
        <v>8</v>
      </c>
      <c r="B12" s="133">
        <v>70</v>
      </c>
      <c r="C12" s="133">
        <v>105</v>
      </c>
      <c r="D12" s="133">
        <v>20</v>
      </c>
      <c r="E12" s="133" t="s">
        <v>1178</v>
      </c>
      <c r="F12" s="133">
        <v>318</v>
      </c>
      <c r="G12" s="133">
        <v>1</v>
      </c>
      <c r="H12" s="133" t="s">
        <v>18</v>
      </c>
      <c r="I12" s="133" t="s">
        <v>1106</v>
      </c>
      <c r="J12" s="134" t="s">
        <v>1107</v>
      </c>
      <c r="K12" s="135" t="s">
        <v>15</v>
      </c>
      <c r="L12" s="133" t="s">
        <v>1208</v>
      </c>
      <c r="M12" s="135" t="s">
        <v>1150</v>
      </c>
      <c r="N12" s="136" t="s">
        <v>1209</v>
      </c>
      <c r="O12" s="136" t="s">
        <v>1201</v>
      </c>
      <c r="P12" s="137" t="s">
        <v>1210</v>
      </c>
      <c r="Q12" s="135">
        <v>1</v>
      </c>
      <c r="R12" s="135"/>
      <c r="S12" s="135"/>
    </row>
    <row r="13" spans="1:19">
      <c r="A13" s="133">
        <v>12</v>
      </c>
      <c r="B13" s="133">
        <v>70</v>
      </c>
      <c r="C13" s="133">
        <v>105</v>
      </c>
      <c r="D13" s="133">
        <v>20</v>
      </c>
      <c r="E13" s="133" t="s">
        <v>1178</v>
      </c>
      <c r="F13" s="133">
        <v>318</v>
      </c>
      <c r="G13" s="133">
        <v>1</v>
      </c>
      <c r="H13" s="133" t="s">
        <v>18</v>
      </c>
      <c r="I13" s="133" t="s">
        <v>1002</v>
      </c>
      <c r="J13" s="134" t="s">
        <v>1003</v>
      </c>
      <c r="K13" s="135" t="s">
        <v>15</v>
      </c>
      <c r="L13" s="133" t="s">
        <v>1211</v>
      </c>
      <c r="M13" s="135" t="s">
        <v>1080</v>
      </c>
      <c r="N13" s="136" t="s">
        <v>1212</v>
      </c>
      <c r="O13" s="136" t="s">
        <v>1213</v>
      </c>
      <c r="P13" s="137" t="s">
        <v>1214</v>
      </c>
      <c r="Q13" s="135"/>
      <c r="R13" s="135">
        <v>1</v>
      </c>
      <c r="S13" s="135"/>
    </row>
    <row r="14" spans="1:19">
      <c r="A14" s="133">
        <v>16</v>
      </c>
      <c r="B14" s="133">
        <v>70</v>
      </c>
      <c r="C14" s="133">
        <v>105</v>
      </c>
      <c r="D14" s="133">
        <v>20</v>
      </c>
      <c r="E14" s="133" t="s">
        <v>1178</v>
      </c>
      <c r="F14" s="133">
        <v>318</v>
      </c>
      <c r="G14" s="133">
        <v>1</v>
      </c>
      <c r="H14" s="133" t="s">
        <v>18</v>
      </c>
      <c r="I14" s="133" t="s">
        <v>1112</v>
      </c>
      <c r="J14" s="134" t="s">
        <v>1113</v>
      </c>
      <c r="K14" s="135" t="s">
        <v>15</v>
      </c>
      <c r="L14" s="133" t="s">
        <v>1215</v>
      </c>
      <c r="M14" s="135" t="s">
        <v>1094</v>
      </c>
      <c r="N14" s="136" t="s">
        <v>1216</v>
      </c>
      <c r="O14" s="136" t="s">
        <v>1201</v>
      </c>
      <c r="P14" s="137" t="s">
        <v>1217</v>
      </c>
      <c r="Q14" s="135">
        <v>1</v>
      </c>
      <c r="R14" s="135"/>
      <c r="S14" s="135"/>
    </row>
    <row r="15" spans="1:19">
      <c r="A15" s="133">
        <v>17</v>
      </c>
      <c r="B15" s="133">
        <v>70</v>
      </c>
      <c r="C15" s="133">
        <v>105</v>
      </c>
      <c r="D15" s="133">
        <v>20</v>
      </c>
      <c r="E15" s="133" t="s">
        <v>1178</v>
      </c>
      <c r="F15" s="133">
        <v>318</v>
      </c>
      <c r="G15" s="133">
        <v>1</v>
      </c>
      <c r="H15" s="133" t="s">
        <v>18</v>
      </c>
      <c r="I15" s="133" t="s">
        <v>1114</v>
      </c>
      <c r="J15" s="134" t="s">
        <v>1115</v>
      </c>
      <c r="K15" s="135" t="s">
        <v>15</v>
      </c>
      <c r="L15" s="133" t="s">
        <v>1218</v>
      </c>
      <c r="M15" s="135" t="s">
        <v>1152</v>
      </c>
      <c r="N15" s="136" t="s">
        <v>1219</v>
      </c>
      <c r="O15" s="136" t="s">
        <v>1220</v>
      </c>
      <c r="P15" s="137" t="s">
        <v>1221</v>
      </c>
      <c r="Q15" s="135">
        <v>1</v>
      </c>
      <c r="R15" s="135"/>
      <c r="S15" s="135"/>
    </row>
    <row r="16" spans="1:19">
      <c r="A16" s="133">
        <v>10</v>
      </c>
      <c r="B16" s="133">
        <v>70</v>
      </c>
      <c r="C16" s="133">
        <v>105</v>
      </c>
      <c r="D16" s="133">
        <v>20</v>
      </c>
      <c r="E16" s="133" t="s">
        <v>1178</v>
      </c>
      <c r="F16" s="133">
        <v>318</v>
      </c>
      <c r="G16" s="133">
        <v>1</v>
      </c>
      <c r="H16" s="133" t="s">
        <v>18</v>
      </c>
      <c r="I16" s="133" t="s">
        <v>998</v>
      </c>
      <c r="J16" s="134" t="s">
        <v>999</v>
      </c>
      <c r="K16" s="135" t="s">
        <v>15</v>
      </c>
      <c r="L16" s="133" t="s">
        <v>1222</v>
      </c>
      <c r="M16" s="135" t="s">
        <v>1078</v>
      </c>
      <c r="N16" s="136" t="s">
        <v>1223</v>
      </c>
      <c r="O16" s="136" t="s">
        <v>1220</v>
      </c>
      <c r="P16" s="137" t="s">
        <v>1224</v>
      </c>
      <c r="Q16" s="135"/>
      <c r="R16" s="135">
        <v>1</v>
      </c>
      <c r="S16" s="135"/>
    </row>
    <row r="17" spans="1:19">
      <c r="A17" s="133">
        <v>19</v>
      </c>
      <c r="B17" s="133">
        <v>70</v>
      </c>
      <c r="C17" s="133">
        <v>105</v>
      </c>
      <c r="D17" s="133">
        <v>20</v>
      </c>
      <c r="E17" s="133" t="s">
        <v>1178</v>
      </c>
      <c r="F17" s="133">
        <v>318</v>
      </c>
      <c r="G17" s="133">
        <v>1</v>
      </c>
      <c r="H17" s="133" t="s">
        <v>18</v>
      </c>
      <c r="I17" s="133" t="s">
        <v>1006</v>
      </c>
      <c r="J17" s="134" t="s">
        <v>1007</v>
      </c>
      <c r="K17" s="135" t="s">
        <v>16</v>
      </c>
      <c r="L17" s="133" t="s">
        <v>1225</v>
      </c>
      <c r="M17" s="135" t="s">
        <v>1082</v>
      </c>
      <c r="N17" s="136" t="s">
        <v>1226</v>
      </c>
      <c r="O17" s="136" t="s">
        <v>1227</v>
      </c>
      <c r="P17" s="137" t="s">
        <v>1228</v>
      </c>
      <c r="Q17" s="135"/>
      <c r="R17" s="135">
        <v>1</v>
      </c>
      <c r="S17" s="135"/>
    </row>
    <row r="18" spans="1:19">
      <c r="A18" s="133">
        <v>15</v>
      </c>
      <c r="B18" s="133">
        <v>70</v>
      </c>
      <c r="C18" s="133">
        <v>105</v>
      </c>
      <c r="D18" s="133">
        <v>20</v>
      </c>
      <c r="E18" s="133" t="s">
        <v>1178</v>
      </c>
      <c r="F18" s="133">
        <v>318</v>
      </c>
      <c r="G18" s="133">
        <v>1</v>
      </c>
      <c r="H18" s="133" t="s">
        <v>18</v>
      </c>
      <c r="I18" s="133" t="s">
        <v>1004</v>
      </c>
      <c r="J18" s="134" t="s">
        <v>1005</v>
      </c>
      <c r="K18" s="135" t="s">
        <v>16</v>
      </c>
      <c r="L18" s="133" t="s">
        <v>1229</v>
      </c>
      <c r="M18" s="135" t="s">
        <v>1081</v>
      </c>
      <c r="N18" s="136" t="s">
        <v>1230</v>
      </c>
      <c r="O18" s="136" t="s">
        <v>1220</v>
      </c>
      <c r="P18" s="137" t="s">
        <v>1231</v>
      </c>
      <c r="Q18" s="135"/>
      <c r="R18" s="135">
        <v>1</v>
      </c>
      <c r="S18" s="135"/>
    </row>
    <row r="19" spans="1:19">
      <c r="A19" s="133">
        <v>11</v>
      </c>
      <c r="B19" s="133">
        <v>70</v>
      </c>
      <c r="C19" s="133">
        <v>105</v>
      </c>
      <c r="D19" s="133">
        <v>20</v>
      </c>
      <c r="E19" s="133" t="s">
        <v>1178</v>
      </c>
      <c r="F19" s="133">
        <v>318</v>
      </c>
      <c r="G19" s="133">
        <v>1</v>
      </c>
      <c r="H19" s="133" t="s">
        <v>18</v>
      </c>
      <c r="I19" s="133" t="s">
        <v>1000</v>
      </c>
      <c r="J19" s="134" t="s">
        <v>1001</v>
      </c>
      <c r="K19" s="135" t="s">
        <v>16</v>
      </c>
      <c r="L19" s="133" t="s">
        <v>1232</v>
      </c>
      <c r="M19" s="135" t="s">
        <v>1079</v>
      </c>
      <c r="N19" s="136" t="s">
        <v>1233</v>
      </c>
      <c r="O19" s="136" t="s">
        <v>1234</v>
      </c>
      <c r="P19" s="137" t="s">
        <v>1235</v>
      </c>
      <c r="Q19" s="135"/>
      <c r="R19" s="135">
        <v>1</v>
      </c>
      <c r="S19" s="135"/>
    </row>
    <row r="20" spans="1:19">
      <c r="A20" s="133">
        <v>9</v>
      </c>
      <c r="B20" s="133">
        <v>70</v>
      </c>
      <c r="C20" s="133">
        <v>105</v>
      </c>
      <c r="D20" s="133">
        <v>20</v>
      </c>
      <c r="E20" s="133" t="s">
        <v>1178</v>
      </c>
      <c r="F20" s="133">
        <v>318</v>
      </c>
      <c r="G20" s="133">
        <v>1</v>
      </c>
      <c r="H20" s="133" t="s">
        <v>18</v>
      </c>
      <c r="I20" s="133" t="s">
        <v>996</v>
      </c>
      <c r="J20" s="134" t="s">
        <v>997</v>
      </c>
      <c r="K20" s="135" t="s">
        <v>16</v>
      </c>
      <c r="L20" s="133" t="s">
        <v>1236</v>
      </c>
      <c r="M20" s="135" t="s">
        <v>1077</v>
      </c>
      <c r="N20" s="136" t="s">
        <v>1237</v>
      </c>
      <c r="O20" s="136" t="s">
        <v>1201</v>
      </c>
      <c r="P20" s="137" t="s">
        <v>1238</v>
      </c>
      <c r="Q20" s="135"/>
      <c r="R20" s="135">
        <v>1</v>
      </c>
      <c r="S20" s="135"/>
    </row>
    <row r="21" spans="1:19">
      <c r="A21" s="133">
        <v>14</v>
      </c>
      <c r="B21" s="133">
        <v>70</v>
      </c>
      <c r="C21" s="133">
        <v>105</v>
      </c>
      <c r="D21" s="133">
        <v>20</v>
      </c>
      <c r="E21" s="133" t="s">
        <v>1178</v>
      </c>
      <c r="F21" s="133">
        <v>318</v>
      </c>
      <c r="G21" s="133">
        <v>1</v>
      </c>
      <c r="H21" s="133" t="s">
        <v>18</v>
      </c>
      <c r="I21" s="133" t="s">
        <v>1110</v>
      </c>
      <c r="J21" s="134" t="s">
        <v>1111</v>
      </c>
      <c r="K21" s="135" t="s">
        <v>16</v>
      </c>
      <c r="L21" s="133" t="s">
        <v>1239</v>
      </c>
      <c r="M21" s="135" t="s">
        <v>1086</v>
      </c>
      <c r="N21" s="136" t="s">
        <v>1240</v>
      </c>
      <c r="O21" s="136" t="s">
        <v>1201</v>
      </c>
      <c r="P21" s="137" t="s">
        <v>1241</v>
      </c>
      <c r="Q21" s="135">
        <v>1</v>
      </c>
      <c r="R21" s="135"/>
      <c r="S21" s="135"/>
    </row>
    <row r="22" spans="1:19">
      <c r="A22" s="133">
        <v>18</v>
      </c>
      <c r="B22" s="133">
        <v>70</v>
      </c>
      <c r="C22" s="133">
        <v>105</v>
      </c>
      <c r="D22" s="133">
        <v>20</v>
      </c>
      <c r="E22" s="133" t="s">
        <v>1178</v>
      </c>
      <c r="F22" s="133">
        <v>318</v>
      </c>
      <c r="G22" s="133">
        <v>1</v>
      </c>
      <c r="H22" s="133" t="s">
        <v>18</v>
      </c>
      <c r="I22" s="133" t="s">
        <v>1116</v>
      </c>
      <c r="J22" s="134" t="s">
        <v>1041</v>
      </c>
      <c r="K22" s="135" t="s">
        <v>16</v>
      </c>
      <c r="L22" s="133" t="s">
        <v>1242</v>
      </c>
      <c r="M22" s="135" t="s">
        <v>1085</v>
      </c>
      <c r="N22" s="136" t="s">
        <v>1216</v>
      </c>
      <c r="O22" s="136" t="s">
        <v>1201</v>
      </c>
      <c r="P22" s="137" t="s">
        <v>1243</v>
      </c>
      <c r="Q22" s="135">
        <v>1</v>
      </c>
      <c r="R22" s="135"/>
      <c r="S22" s="135"/>
    </row>
    <row r="23" spans="1:19">
      <c r="A23" s="133">
        <v>20</v>
      </c>
      <c r="B23" s="133">
        <v>70</v>
      </c>
      <c r="C23" s="133">
        <v>105</v>
      </c>
      <c r="D23" s="133">
        <v>20</v>
      </c>
      <c r="E23" s="133" t="s">
        <v>1178</v>
      </c>
      <c r="F23" s="133">
        <v>318</v>
      </c>
      <c r="G23" s="133">
        <v>1</v>
      </c>
      <c r="H23" s="133" t="s">
        <v>18</v>
      </c>
      <c r="I23" s="133" t="s">
        <v>1117</v>
      </c>
      <c r="J23" s="134" t="s">
        <v>1118</v>
      </c>
      <c r="K23" s="135" t="s">
        <v>16</v>
      </c>
      <c r="L23" s="133" t="s">
        <v>1244</v>
      </c>
      <c r="M23" s="135" t="s">
        <v>1100</v>
      </c>
      <c r="N23" s="136" t="s">
        <v>1245</v>
      </c>
      <c r="O23" s="136" t="s">
        <v>1246</v>
      </c>
      <c r="P23" s="137" t="s">
        <v>1247</v>
      </c>
      <c r="Q23" s="135">
        <v>1</v>
      </c>
      <c r="R23" s="135"/>
      <c r="S23" s="135"/>
    </row>
    <row r="24" spans="1:19">
      <c r="A24" s="133">
        <v>27</v>
      </c>
      <c r="B24" s="133">
        <v>70</v>
      </c>
      <c r="C24" s="133">
        <v>105</v>
      </c>
      <c r="D24" s="133">
        <v>20</v>
      </c>
      <c r="E24" s="133" t="s">
        <v>1178</v>
      </c>
      <c r="F24" s="133">
        <v>319</v>
      </c>
      <c r="G24" s="133">
        <v>2</v>
      </c>
      <c r="H24" s="133" t="s">
        <v>1008</v>
      </c>
      <c r="I24" s="133" t="s">
        <v>1123</v>
      </c>
      <c r="J24" s="134" t="s">
        <v>1124</v>
      </c>
      <c r="K24" s="135" t="s">
        <v>15</v>
      </c>
      <c r="L24" s="133" t="s">
        <v>1248</v>
      </c>
      <c r="M24" s="135" t="s">
        <v>1154</v>
      </c>
      <c r="N24" s="136" t="s">
        <v>1249</v>
      </c>
      <c r="O24" s="136" t="s">
        <v>1250</v>
      </c>
      <c r="P24" s="137" t="s">
        <v>1251</v>
      </c>
      <c r="Q24" s="135">
        <v>1</v>
      </c>
      <c r="R24" s="135"/>
      <c r="S24" s="135"/>
    </row>
    <row r="25" spans="1:19">
      <c r="A25" s="133">
        <v>23</v>
      </c>
      <c r="B25" s="133">
        <v>70</v>
      </c>
      <c r="C25" s="133">
        <v>105</v>
      </c>
      <c r="D25" s="133">
        <v>20</v>
      </c>
      <c r="E25" s="133" t="s">
        <v>1178</v>
      </c>
      <c r="F25" s="133">
        <v>319</v>
      </c>
      <c r="G25" s="133">
        <v>2</v>
      </c>
      <c r="H25" s="133" t="s">
        <v>1008</v>
      </c>
      <c r="I25" s="133" t="s">
        <v>1119</v>
      </c>
      <c r="J25" s="134" t="s">
        <v>1120</v>
      </c>
      <c r="K25" s="135" t="s">
        <v>15</v>
      </c>
      <c r="L25" s="133" t="s">
        <v>1252</v>
      </c>
      <c r="M25" s="135" t="s">
        <v>1153</v>
      </c>
      <c r="N25" s="136" t="s">
        <v>1253</v>
      </c>
      <c r="O25" s="136" t="s">
        <v>1254</v>
      </c>
      <c r="P25" s="137" t="s">
        <v>1255</v>
      </c>
      <c r="Q25" s="135">
        <v>1</v>
      </c>
      <c r="R25" s="135"/>
      <c r="S25" s="135"/>
    </row>
    <row r="26" spans="1:19">
      <c r="A26" s="133">
        <v>48</v>
      </c>
      <c r="B26" s="133">
        <v>70</v>
      </c>
      <c r="C26" s="133">
        <v>105</v>
      </c>
      <c r="D26" s="133">
        <v>20</v>
      </c>
      <c r="E26" s="133" t="s">
        <v>1178</v>
      </c>
      <c r="F26" s="133">
        <v>319</v>
      </c>
      <c r="G26" s="133">
        <v>2</v>
      </c>
      <c r="H26" s="133" t="s">
        <v>1008</v>
      </c>
      <c r="I26" s="133" t="s">
        <v>1139</v>
      </c>
      <c r="J26" s="134" t="s">
        <v>1140</v>
      </c>
      <c r="K26" s="135" t="s">
        <v>15</v>
      </c>
      <c r="L26" s="133" t="s">
        <v>1256</v>
      </c>
      <c r="M26" s="135" t="s">
        <v>1077</v>
      </c>
      <c r="N26" s="136" t="s">
        <v>1257</v>
      </c>
      <c r="O26" s="136" t="s">
        <v>1258</v>
      </c>
      <c r="P26" s="137" t="s">
        <v>1259</v>
      </c>
      <c r="Q26" s="135">
        <v>1</v>
      </c>
      <c r="R26" s="135"/>
      <c r="S26" s="135"/>
    </row>
    <row r="27" spans="1:19">
      <c r="A27" s="133">
        <v>34</v>
      </c>
      <c r="B27" s="133">
        <v>70</v>
      </c>
      <c r="C27" s="133">
        <v>105</v>
      </c>
      <c r="D27" s="133">
        <v>20</v>
      </c>
      <c r="E27" s="133" t="s">
        <v>1178</v>
      </c>
      <c r="F27" s="133">
        <v>319</v>
      </c>
      <c r="G27" s="133">
        <v>2</v>
      </c>
      <c r="H27" s="133" t="s">
        <v>1008</v>
      </c>
      <c r="I27" s="133" t="s">
        <v>1131</v>
      </c>
      <c r="J27" s="134" t="s">
        <v>1132</v>
      </c>
      <c r="K27" s="135" t="s">
        <v>15</v>
      </c>
      <c r="L27" s="133" t="s">
        <v>1260</v>
      </c>
      <c r="M27" s="135" t="s">
        <v>1155</v>
      </c>
      <c r="N27" s="136" t="s">
        <v>1261</v>
      </c>
      <c r="O27" s="136" t="s">
        <v>1262</v>
      </c>
      <c r="P27" s="137" t="s">
        <v>1263</v>
      </c>
      <c r="Q27" s="135">
        <v>1</v>
      </c>
      <c r="R27" s="135"/>
      <c r="S27" s="135"/>
    </row>
    <row r="28" spans="1:19">
      <c r="A28" s="133">
        <v>37</v>
      </c>
      <c r="B28" s="133">
        <v>70</v>
      </c>
      <c r="C28" s="133">
        <v>105</v>
      </c>
      <c r="D28" s="133">
        <v>20</v>
      </c>
      <c r="E28" s="133" t="s">
        <v>1178</v>
      </c>
      <c r="F28" s="133">
        <v>319</v>
      </c>
      <c r="G28" s="133">
        <v>2</v>
      </c>
      <c r="H28" s="133" t="s">
        <v>1008</v>
      </c>
      <c r="I28" s="133" t="s">
        <v>1133</v>
      </c>
      <c r="J28" s="134" t="s">
        <v>1134</v>
      </c>
      <c r="K28" s="135" t="s">
        <v>15</v>
      </c>
      <c r="L28" s="133" t="s">
        <v>1264</v>
      </c>
      <c r="M28" s="135" t="s">
        <v>1090</v>
      </c>
      <c r="N28" s="136" t="s">
        <v>1265</v>
      </c>
      <c r="O28" s="136" t="s">
        <v>1220</v>
      </c>
      <c r="P28" s="137" t="s">
        <v>1266</v>
      </c>
      <c r="Q28" s="135">
        <v>1</v>
      </c>
      <c r="R28" s="135"/>
      <c r="S28" s="135"/>
    </row>
    <row r="29" spans="1:19">
      <c r="A29" s="133">
        <v>31</v>
      </c>
      <c r="B29" s="133">
        <v>70</v>
      </c>
      <c r="C29" s="133">
        <v>105</v>
      </c>
      <c r="D29" s="133">
        <v>20</v>
      </c>
      <c r="E29" s="133" t="s">
        <v>1178</v>
      </c>
      <c r="F29" s="133">
        <v>319</v>
      </c>
      <c r="G29" s="133">
        <v>2</v>
      </c>
      <c r="H29" s="133" t="s">
        <v>1008</v>
      </c>
      <c r="I29" s="133" t="s">
        <v>1019</v>
      </c>
      <c r="J29" s="134" t="s">
        <v>1020</v>
      </c>
      <c r="K29" s="135" t="s">
        <v>15</v>
      </c>
      <c r="L29" s="133" t="s">
        <v>1267</v>
      </c>
      <c r="M29" s="135" t="s">
        <v>1087</v>
      </c>
      <c r="N29" s="136" t="s">
        <v>1268</v>
      </c>
      <c r="O29" s="136" t="s">
        <v>1269</v>
      </c>
      <c r="P29" s="137" t="s">
        <v>1270</v>
      </c>
      <c r="Q29" s="135"/>
      <c r="R29" s="135">
        <v>1</v>
      </c>
      <c r="S29" s="135"/>
    </row>
    <row r="30" spans="1:19">
      <c r="A30" s="133">
        <v>32</v>
      </c>
      <c r="B30" s="133">
        <v>70</v>
      </c>
      <c r="C30" s="133">
        <v>105</v>
      </c>
      <c r="D30" s="133">
        <v>20</v>
      </c>
      <c r="E30" s="133" t="s">
        <v>1178</v>
      </c>
      <c r="F30" s="133">
        <v>319</v>
      </c>
      <c r="G30" s="133">
        <v>2</v>
      </c>
      <c r="H30" s="133" t="s">
        <v>1008</v>
      </c>
      <c r="I30" s="133" t="s">
        <v>1129</v>
      </c>
      <c r="J30" s="134" t="s">
        <v>1130</v>
      </c>
      <c r="K30" s="135" t="s">
        <v>16</v>
      </c>
      <c r="L30" s="133" t="s">
        <v>1271</v>
      </c>
      <c r="M30" s="135" t="s">
        <v>1156</v>
      </c>
      <c r="N30" s="136" t="s">
        <v>1272</v>
      </c>
      <c r="O30" s="136" t="s">
        <v>1273</v>
      </c>
      <c r="P30" s="137" t="s">
        <v>1274</v>
      </c>
      <c r="Q30" s="135">
        <v>1</v>
      </c>
      <c r="R30" s="135"/>
      <c r="S30" s="135"/>
    </row>
    <row r="31" spans="1:19">
      <c r="A31" s="133">
        <v>22</v>
      </c>
      <c r="B31" s="133">
        <v>70</v>
      </c>
      <c r="C31" s="133">
        <v>105</v>
      </c>
      <c r="D31" s="133">
        <v>20</v>
      </c>
      <c r="E31" s="133" t="s">
        <v>1178</v>
      </c>
      <c r="F31" s="133">
        <v>319</v>
      </c>
      <c r="G31" s="133">
        <v>2</v>
      </c>
      <c r="H31" s="133" t="s">
        <v>1008</v>
      </c>
      <c r="I31" s="133" t="s">
        <v>1011</v>
      </c>
      <c r="J31" s="134" t="s">
        <v>1012</v>
      </c>
      <c r="K31" s="135" t="s">
        <v>16</v>
      </c>
      <c r="L31" s="133" t="s">
        <v>1275</v>
      </c>
      <c r="M31" s="135" t="s">
        <v>1083</v>
      </c>
      <c r="N31" s="136" t="s">
        <v>1276</v>
      </c>
      <c r="O31" s="136" t="s">
        <v>1277</v>
      </c>
      <c r="P31" s="137" t="s">
        <v>1278</v>
      </c>
      <c r="Q31" s="135"/>
      <c r="R31" s="135">
        <v>1</v>
      </c>
      <c r="S31" s="135"/>
    </row>
    <row r="32" spans="1:19">
      <c r="A32" s="133">
        <v>38</v>
      </c>
      <c r="B32" s="133">
        <v>70</v>
      </c>
      <c r="C32" s="133">
        <v>105</v>
      </c>
      <c r="D32" s="133">
        <v>20</v>
      </c>
      <c r="E32" s="133" t="s">
        <v>1178</v>
      </c>
      <c r="F32" s="133">
        <v>319</v>
      </c>
      <c r="G32" s="133">
        <v>2</v>
      </c>
      <c r="H32" s="133" t="s">
        <v>1008</v>
      </c>
      <c r="I32" s="133" t="s">
        <v>1027</v>
      </c>
      <c r="J32" s="134" t="s">
        <v>1028</v>
      </c>
      <c r="K32" s="135" t="s">
        <v>16</v>
      </c>
      <c r="L32" s="133" t="s">
        <v>1279</v>
      </c>
      <c r="M32" s="135" t="s">
        <v>1083</v>
      </c>
      <c r="N32" s="136" t="s">
        <v>1280</v>
      </c>
      <c r="O32" s="136" t="s">
        <v>1281</v>
      </c>
      <c r="P32" s="137" t="s">
        <v>1282</v>
      </c>
      <c r="Q32" s="135"/>
      <c r="R32" s="135">
        <v>1</v>
      </c>
      <c r="S32" s="135"/>
    </row>
    <row r="33" spans="1:19">
      <c r="A33" s="133">
        <v>40</v>
      </c>
      <c r="B33" s="133">
        <v>70</v>
      </c>
      <c r="C33" s="133">
        <v>105</v>
      </c>
      <c r="D33" s="133">
        <v>20</v>
      </c>
      <c r="E33" s="133" t="s">
        <v>1178</v>
      </c>
      <c r="F33" s="133">
        <v>319</v>
      </c>
      <c r="G33" s="133">
        <v>2</v>
      </c>
      <c r="H33" s="133" t="s">
        <v>1008</v>
      </c>
      <c r="I33" s="133" t="s">
        <v>1135</v>
      </c>
      <c r="J33" s="134" t="s">
        <v>1136</v>
      </c>
      <c r="K33" s="135" t="s">
        <v>16</v>
      </c>
      <c r="L33" s="133" t="s">
        <v>1283</v>
      </c>
      <c r="M33" s="135" t="s">
        <v>1151</v>
      </c>
      <c r="N33" s="136" t="s">
        <v>1284</v>
      </c>
      <c r="O33" s="136" t="s">
        <v>1285</v>
      </c>
      <c r="P33" s="137" t="s">
        <v>1286</v>
      </c>
      <c r="Q33" s="135">
        <v>1</v>
      </c>
      <c r="R33" s="135"/>
      <c r="S33" s="135"/>
    </row>
    <row r="34" spans="1:19">
      <c r="A34" s="133">
        <v>36</v>
      </c>
      <c r="B34" s="133">
        <v>70</v>
      </c>
      <c r="C34" s="133">
        <v>105</v>
      </c>
      <c r="D34" s="133">
        <v>20</v>
      </c>
      <c r="E34" s="133" t="s">
        <v>1178</v>
      </c>
      <c r="F34" s="133">
        <v>319</v>
      </c>
      <c r="G34" s="133">
        <v>2</v>
      </c>
      <c r="H34" s="133" t="s">
        <v>1008</v>
      </c>
      <c r="I34" s="133" t="s">
        <v>1025</v>
      </c>
      <c r="J34" s="134" t="s">
        <v>1026</v>
      </c>
      <c r="K34" s="135" t="s">
        <v>16</v>
      </c>
      <c r="L34" s="133" t="s">
        <v>1287</v>
      </c>
      <c r="M34" s="135" t="s">
        <v>1082</v>
      </c>
      <c r="N34" s="136" t="s">
        <v>1288</v>
      </c>
      <c r="O34" s="136" t="s">
        <v>1289</v>
      </c>
      <c r="P34" s="137" t="s">
        <v>1290</v>
      </c>
      <c r="Q34" s="135"/>
      <c r="R34" s="135">
        <v>1</v>
      </c>
      <c r="S34" s="135"/>
    </row>
    <row r="35" spans="1:19">
      <c r="A35" s="133">
        <v>41</v>
      </c>
      <c r="B35" s="133">
        <v>70</v>
      </c>
      <c r="C35" s="133">
        <v>105</v>
      </c>
      <c r="D35" s="133">
        <v>20</v>
      </c>
      <c r="E35" s="133" t="s">
        <v>1178</v>
      </c>
      <c r="F35" s="133">
        <v>319</v>
      </c>
      <c r="G35" s="133">
        <v>2</v>
      </c>
      <c r="H35" s="133" t="s">
        <v>1008</v>
      </c>
      <c r="I35" s="133" t="s">
        <v>1137</v>
      </c>
      <c r="J35" s="134" t="s">
        <v>1138</v>
      </c>
      <c r="K35" s="135" t="s">
        <v>16</v>
      </c>
      <c r="L35" s="133" t="s">
        <v>1291</v>
      </c>
      <c r="M35" s="135" t="s">
        <v>1082</v>
      </c>
      <c r="N35" s="136" t="s">
        <v>1292</v>
      </c>
      <c r="O35" s="136" t="s">
        <v>1293</v>
      </c>
      <c r="P35" s="137" t="s">
        <v>1294</v>
      </c>
      <c r="Q35" s="135">
        <v>1</v>
      </c>
      <c r="R35" s="135"/>
      <c r="S35" s="135"/>
    </row>
    <row r="36" spans="1:19">
      <c r="A36" s="133">
        <v>33</v>
      </c>
      <c r="B36" s="133">
        <v>70</v>
      </c>
      <c r="C36" s="133">
        <v>105</v>
      </c>
      <c r="D36" s="133">
        <v>20</v>
      </c>
      <c r="E36" s="133" t="s">
        <v>1178</v>
      </c>
      <c r="F36" s="133">
        <v>319</v>
      </c>
      <c r="G36" s="133">
        <v>2</v>
      </c>
      <c r="H36" s="133" t="s">
        <v>1008</v>
      </c>
      <c r="I36" s="133" t="s">
        <v>1021</v>
      </c>
      <c r="J36" s="134" t="s">
        <v>1022</v>
      </c>
      <c r="K36" s="135" t="s">
        <v>16</v>
      </c>
      <c r="L36" s="133" t="s">
        <v>1295</v>
      </c>
      <c r="M36" s="135" t="s">
        <v>1077</v>
      </c>
      <c r="N36" s="136" t="s">
        <v>1296</v>
      </c>
      <c r="O36" s="136" t="s">
        <v>1297</v>
      </c>
      <c r="P36" s="137" t="s">
        <v>1298</v>
      </c>
      <c r="Q36" s="135"/>
      <c r="R36" s="135">
        <v>1</v>
      </c>
      <c r="S36" s="135"/>
    </row>
    <row r="37" spans="1:19">
      <c r="A37" s="133">
        <v>30</v>
      </c>
      <c r="B37" s="133">
        <v>70</v>
      </c>
      <c r="C37" s="133">
        <v>105</v>
      </c>
      <c r="D37" s="133">
        <v>20</v>
      </c>
      <c r="E37" s="133" t="s">
        <v>1178</v>
      </c>
      <c r="F37" s="133">
        <v>319</v>
      </c>
      <c r="G37" s="133">
        <v>2</v>
      </c>
      <c r="H37" s="133" t="s">
        <v>1008</v>
      </c>
      <c r="I37" s="133" t="s">
        <v>1127</v>
      </c>
      <c r="J37" s="134" t="s">
        <v>1128</v>
      </c>
      <c r="K37" s="135" t="s">
        <v>16</v>
      </c>
      <c r="L37" s="133" t="s">
        <v>1299</v>
      </c>
      <c r="M37" s="135" t="s">
        <v>1155</v>
      </c>
      <c r="N37" s="136" t="s">
        <v>1284</v>
      </c>
      <c r="O37" s="136" t="s">
        <v>1285</v>
      </c>
      <c r="P37" s="137" t="s">
        <v>1300</v>
      </c>
      <c r="Q37" s="135">
        <v>1</v>
      </c>
      <c r="R37" s="135"/>
      <c r="S37" s="135"/>
    </row>
    <row r="38" spans="1:19">
      <c r="A38" s="133">
        <v>24</v>
      </c>
      <c r="B38" s="133">
        <v>70</v>
      </c>
      <c r="C38" s="133">
        <v>105</v>
      </c>
      <c r="D38" s="133">
        <v>20</v>
      </c>
      <c r="E38" s="133" t="s">
        <v>1178</v>
      </c>
      <c r="F38" s="133">
        <v>319</v>
      </c>
      <c r="G38" s="133">
        <v>2</v>
      </c>
      <c r="H38" s="133" t="s">
        <v>1008</v>
      </c>
      <c r="I38" s="133" t="s">
        <v>1013</v>
      </c>
      <c r="J38" s="134" t="s">
        <v>1014</v>
      </c>
      <c r="K38" s="135" t="s">
        <v>16</v>
      </c>
      <c r="L38" s="133" t="s">
        <v>1301</v>
      </c>
      <c r="M38" s="135" t="s">
        <v>1084</v>
      </c>
      <c r="N38" s="136" t="s">
        <v>1302</v>
      </c>
      <c r="O38" s="136" t="s">
        <v>1303</v>
      </c>
      <c r="P38" s="137" t="s">
        <v>1304</v>
      </c>
      <c r="Q38" s="135"/>
      <c r="R38" s="135">
        <v>1</v>
      </c>
      <c r="S38" s="135"/>
    </row>
    <row r="39" spans="1:19">
      <c r="A39" s="133">
        <v>44</v>
      </c>
      <c r="B39" s="133">
        <v>70</v>
      </c>
      <c r="C39" s="133">
        <v>105</v>
      </c>
      <c r="D39" s="133">
        <v>20</v>
      </c>
      <c r="E39" s="133" t="s">
        <v>1178</v>
      </c>
      <c r="F39" s="133">
        <v>319</v>
      </c>
      <c r="G39" s="133">
        <v>2</v>
      </c>
      <c r="H39" s="133" t="s">
        <v>1008</v>
      </c>
      <c r="I39" s="133" t="s">
        <v>1035</v>
      </c>
      <c r="J39" s="134" t="s">
        <v>1036</v>
      </c>
      <c r="K39" s="135" t="s">
        <v>16</v>
      </c>
      <c r="L39" s="133" t="s">
        <v>1305</v>
      </c>
      <c r="M39" s="135" t="s">
        <v>1090</v>
      </c>
      <c r="N39" s="136" t="s">
        <v>1284</v>
      </c>
      <c r="O39" s="136" t="s">
        <v>1285</v>
      </c>
      <c r="P39" s="137" t="s">
        <v>1306</v>
      </c>
      <c r="Q39" s="135"/>
      <c r="R39" s="135">
        <v>1</v>
      </c>
      <c r="S39" s="135"/>
    </row>
    <row r="40" spans="1:19">
      <c r="A40" s="133">
        <v>46</v>
      </c>
      <c r="B40" s="133">
        <v>70</v>
      </c>
      <c r="C40" s="133">
        <v>105</v>
      </c>
      <c r="D40" s="133">
        <v>20</v>
      </c>
      <c r="E40" s="133" t="s">
        <v>1178</v>
      </c>
      <c r="F40" s="133">
        <v>319</v>
      </c>
      <c r="G40" s="133">
        <v>2</v>
      </c>
      <c r="H40" s="133" t="s">
        <v>1008</v>
      </c>
      <c r="I40" s="133" t="s">
        <v>1038</v>
      </c>
      <c r="J40" s="134" t="s">
        <v>1039</v>
      </c>
      <c r="K40" s="135" t="s">
        <v>16</v>
      </c>
      <c r="L40" s="133" t="s">
        <v>1307</v>
      </c>
      <c r="M40" s="135" t="s">
        <v>1087</v>
      </c>
      <c r="N40" s="136" t="s">
        <v>1308</v>
      </c>
      <c r="O40" s="136" t="s">
        <v>1281</v>
      </c>
      <c r="P40" s="137" t="s">
        <v>1309</v>
      </c>
      <c r="Q40" s="135"/>
      <c r="R40" s="135">
        <v>1</v>
      </c>
      <c r="S40" s="135"/>
    </row>
    <row r="41" spans="1:19">
      <c r="A41" s="133">
        <v>47</v>
      </c>
      <c r="B41" s="133">
        <v>70</v>
      </c>
      <c r="C41" s="133">
        <v>105</v>
      </c>
      <c r="D41" s="133">
        <v>20</v>
      </c>
      <c r="E41" s="133" t="s">
        <v>1178</v>
      </c>
      <c r="F41" s="133">
        <v>319</v>
      </c>
      <c r="G41" s="133">
        <v>2</v>
      </c>
      <c r="H41" s="133" t="s">
        <v>1008</v>
      </c>
      <c r="I41" s="133" t="s">
        <v>1040</v>
      </c>
      <c r="J41" s="134" t="s">
        <v>1041</v>
      </c>
      <c r="K41" s="135" t="s">
        <v>16</v>
      </c>
      <c r="L41" s="133" t="s">
        <v>1310</v>
      </c>
      <c r="M41" s="135" t="s">
        <v>1087</v>
      </c>
      <c r="N41" s="136" t="s">
        <v>1311</v>
      </c>
      <c r="O41" s="136" t="s">
        <v>1312</v>
      </c>
      <c r="P41" s="137" t="s">
        <v>1313</v>
      </c>
      <c r="Q41" s="135">
        <v>1</v>
      </c>
      <c r="R41" s="135">
        <v>1</v>
      </c>
      <c r="S41" s="135"/>
    </row>
    <row r="42" spans="1:19">
      <c r="A42" s="133">
        <v>39</v>
      </c>
      <c r="B42" s="133">
        <v>70</v>
      </c>
      <c r="C42" s="133">
        <v>105</v>
      </c>
      <c r="D42" s="133">
        <v>20</v>
      </c>
      <c r="E42" s="133" t="s">
        <v>1178</v>
      </c>
      <c r="F42" s="133">
        <v>319</v>
      </c>
      <c r="G42" s="133">
        <v>2</v>
      </c>
      <c r="H42" s="133" t="s">
        <v>1008</v>
      </c>
      <c r="I42" s="133" t="s">
        <v>1029</v>
      </c>
      <c r="J42" s="134" t="s">
        <v>1030</v>
      </c>
      <c r="K42" s="135" t="s">
        <v>16</v>
      </c>
      <c r="L42" s="133" t="s">
        <v>1314</v>
      </c>
      <c r="M42" s="135" t="s">
        <v>1089</v>
      </c>
      <c r="N42" s="136" t="s">
        <v>1315</v>
      </c>
      <c r="O42" s="136" t="s">
        <v>1316</v>
      </c>
      <c r="P42" s="137" t="s">
        <v>1317</v>
      </c>
      <c r="Q42" s="135"/>
      <c r="R42" s="135">
        <v>1</v>
      </c>
      <c r="S42" s="135"/>
    </row>
    <row r="43" spans="1:19">
      <c r="A43" s="133">
        <v>43</v>
      </c>
      <c r="B43" s="133">
        <v>70</v>
      </c>
      <c r="C43" s="133">
        <v>105</v>
      </c>
      <c r="D43" s="133">
        <v>20</v>
      </c>
      <c r="E43" s="133" t="s">
        <v>1178</v>
      </c>
      <c r="F43" s="133">
        <v>319</v>
      </c>
      <c r="G43" s="133">
        <v>2</v>
      </c>
      <c r="H43" s="133" t="s">
        <v>1008</v>
      </c>
      <c r="I43" s="133" t="s">
        <v>1033</v>
      </c>
      <c r="J43" s="134" t="s">
        <v>1034</v>
      </c>
      <c r="K43" s="135" t="s">
        <v>16</v>
      </c>
      <c r="L43" s="133" t="s">
        <v>1318</v>
      </c>
      <c r="M43" s="135" t="s">
        <v>1089</v>
      </c>
      <c r="N43" s="136" t="s">
        <v>1319</v>
      </c>
      <c r="O43" s="136" t="s">
        <v>1273</v>
      </c>
      <c r="P43" s="137" t="s">
        <v>1320</v>
      </c>
      <c r="Q43" s="135"/>
      <c r="R43" s="135">
        <v>1</v>
      </c>
      <c r="S43" s="135"/>
    </row>
    <row r="44" spans="1:19">
      <c r="A44" s="133">
        <v>29</v>
      </c>
      <c r="B44" s="133">
        <v>70</v>
      </c>
      <c r="C44" s="133">
        <v>105</v>
      </c>
      <c r="D44" s="133">
        <v>20</v>
      </c>
      <c r="E44" s="133" t="s">
        <v>1178</v>
      </c>
      <c r="F44" s="133">
        <v>319</v>
      </c>
      <c r="G44" s="133">
        <v>2</v>
      </c>
      <c r="H44" s="133" t="s">
        <v>1008</v>
      </c>
      <c r="I44" s="133" t="s">
        <v>1017</v>
      </c>
      <c r="J44" s="134" t="s">
        <v>1018</v>
      </c>
      <c r="K44" s="135" t="s">
        <v>16</v>
      </c>
      <c r="L44" s="133" t="s">
        <v>1321</v>
      </c>
      <c r="M44" s="135" t="s">
        <v>1086</v>
      </c>
      <c r="N44" s="136" t="s">
        <v>1322</v>
      </c>
      <c r="O44" s="136" t="s">
        <v>1316</v>
      </c>
      <c r="P44" s="137" t="s">
        <v>1323</v>
      </c>
      <c r="Q44" s="135"/>
      <c r="R44" s="135">
        <v>1</v>
      </c>
      <c r="S44" s="135"/>
    </row>
    <row r="45" spans="1:19">
      <c r="A45" s="133">
        <v>42</v>
      </c>
      <c r="B45" s="133">
        <v>70</v>
      </c>
      <c r="C45" s="133">
        <v>105</v>
      </c>
      <c r="D45" s="133">
        <v>20</v>
      </c>
      <c r="E45" s="133" t="s">
        <v>1178</v>
      </c>
      <c r="F45" s="133">
        <v>319</v>
      </c>
      <c r="G45" s="133">
        <v>2</v>
      </c>
      <c r="H45" s="133" t="s">
        <v>1008</v>
      </c>
      <c r="I45" s="133" t="s">
        <v>1031</v>
      </c>
      <c r="J45" s="134" t="s">
        <v>1032</v>
      </c>
      <c r="K45" s="135" t="s">
        <v>16</v>
      </c>
      <c r="L45" s="133" t="s">
        <v>1324</v>
      </c>
      <c r="M45" s="135" t="s">
        <v>1086</v>
      </c>
      <c r="N45" s="136" t="s">
        <v>1325</v>
      </c>
      <c r="O45" s="136" t="s">
        <v>1285</v>
      </c>
      <c r="P45" s="137" t="s">
        <v>1326</v>
      </c>
      <c r="Q45" s="135"/>
      <c r="R45" s="135">
        <v>1</v>
      </c>
      <c r="S45" s="135"/>
    </row>
    <row r="46" spans="1:19">
      <c r="A46" s="133">
        <v>21</v>
      </c>
      <c r="B46" s="133">
        <v>70</v>
      </c>
      <c r="C46" s="133">
        <v>105</v>
      </c>
      <c r="D46" s="133">
        <v>20</v>
      </c>
      <c r="E46" s="133" t="s">
        <v>1178</v>
      </c>
      <c r="F46" s="133">
        <v>319</v>
      </c>
      <c r="G46" s="133">
        <v>2</v>
      </c>
      <c r="H46" s="133" t="s">
        <v>1008</v>
      </c>
      <c r="I46" s="133" t="s">
        <v>1009</v>
      </c>
      <c r="J46" s="134" t="s">
        <v>1010</v>
      </c>
      <c r="K46" s="135" t="s">
        <v>16</v>
      </c>
      <c r="L46" s="133" t="s">
        <v>1327</v>
      </c>
      <c r="M46" s="135" t="s">
        <v>1074</v>
      </c>
      <c r="N46" s="136" t="s">
        <v>1328</v>
      </c>
      <c r="O46" s="136" t="s">
        <v>1262</v>
      </c>
      <c r="P46" s="137" t="s">
        <v>1329</v>
      </c>
      <c r="Q46" s="135"/>
      <c r="R46" s="135">
        <v>1</v>
      </c>
      <c r="S46" s="135"/>
    </row>
    <row r="47" spans="1:19">
      <c r="A47" s="133">
        <v>35</v>
      </c>
      <c r="B47" s="133">
        <v>70</v>
      </c>
      <c r="C47" s="133">
        <v>105</v>
      </c>
      <c r="D47" s="133">
        <v>20</v>
      </c>
      <c r="E47" s="133" t="s">
        <v>1178</v>
      </c>
      <c r="F47" s="133">
        <v>319</v>
      </c>
      <c r="G47" s="133">
        <v>2</v>
      </c>
      <c r="H47" s="133" t="s">
        <v>1008</v>
      </c>
      <c r="I47" s="133" t="s">
        <v>1023</v>
      </c>
      <c r="J47" s="134" t="s">
        <v>1024</v>
      </c>
      <c r="K47" s="135" t="s">
        <v>16</v>
      </c>
      <c r="L47" s="133" t="s">
        <v>1330</v>
      </c>
      <c r="M47" s="135" t="s">
        <v>1088</v>
      </c>
      <c r="N47" s="136" t="s">
        <v>1331</v>
      </c>
      <c r="O47" s="136" t="s">
        <v>1189</v>
      </c>
      <c r="P47" s="137" t="s">
        <v>1332</v>
      </c>
      <c r="Q47" s="135"/>
      <c r="R47" s="135">
        <v>1</v>
      </c>
      <c r="S47" s="135"/>
    </row>
    <row r="48" spans="1:19">
      <c r="A48" s="133">
        <v>25</v>
      </c>
      <c r="B48" s="133">
        <v>70</v>
      </c>
      <c r="C48" s="133">
        <v>105</v>
      </c>
      <c r="D48" s="133">
        <v>20</v>
      </c>
      <c r="E48" s="133" t="s">
        <v>1178</v>
      </c>
      <c r="F48" s="133">
        <v>319</v>
      </c>
      <c r="G48" s="133">
        <v>2</v>
      </c>
      <c r="H48" s="133" t="s">
        <v>1008</v>
      </c>
      <c r="I48" s="133" t="s">
        <v>1015</v>
      </c>
      <c r="J48" s="134" t="s">
        <v>1016</v>
      </c>
      <c r="K48" s="135" t="s">
        <v>16</v>
      </c>
      <c r="L48" s="133" t="s">
        <v>1333</v>
      </c>
      <c r="M48" s="135" t="s">
        <v>1085</v>
      </c>
      <c r="N48" s="136" t="s">
        <v>1334</v>
      </c>
      <c r="O48" s="136" t="s">
        <v>1273</v>
      </c>
      <c r="P48" s="137" t="s">
        <v>1335</v>
      </c>
      <c r="Q48" s="135"/>
      <c r="R48" s="135">
        <v>1</v>
      </c>
      <c r="S48" s="135"/>
    </row>
    <row r="49" spans="1:19">
      <c r="A49" s="133">
        <v>28</v>
      </c>
      <c r="B49" s="133">
        <v>70</v>
      </c>
      <c r="C49" s="133">
        <v>105</v>
      </c>
      <c r="D49" s="133">
        <v>20</v>
      </c>
      <c r="E49" s="133" t="s">
        <v>1178</v>
      </c>
      <c r="F49" s="133">
        <v>319</v>
      </c>
      <c r="G49" s="133">
        <v>2</v>
      </c>
      <c r="H49" s="133" t="s">
        <v>1008</v>
      </c>
      <c r="I49" s="133" t="s">
        <v>1125</v>
      </c>
      <c r="J49" s="134" t="s">
        <v>1126</v>
      </c>
      <c r="K49" s="135" t="s">
        <v>16</v>
      </c>
      <c r="L49" s="133" t="s">
        <v>1336</v>
      </c>
      <c r="M49" s="135" t="s">
        <v>1085</v>
      </c>
      <c r="N49" s="136" t="s">
        <v>1337</v>
      </c>
      <c r="O49" s="136" t="s">
        <v>1273</v>
      </c>
      <c r="P49" s="137" t="s">
        <v>1338</v>
      </c>
      <c r="Q49" s="135">
        <v>1</v>
      </c>
      <c r="R49" s="135"/>
      <c r="S49" s="135"/>
    </row>
    <row r="50" spans="1:19">
      <c r="A50" s="133">
        <v>45</v>
      </c>
      <c r="B50" s="133">
        <v>70</v>
      </c>
      <c r="C50" s="133">
        <v>105</v>
      </c>
      <c r="D50" s="133">
        <v>20</v>
      </c>
      <c r="E50" s="133" t="s">
        <v>1178</v>
      </c>
      <c r="F50" s="133">
        <v>319</v>
      </c>
      <c r="G50" s="133">
        <v>2</v>
      </c>
      <c r="H50" s="133" t="s">
        <v>1008</v>
      </c>
      <c r="I50" s="133" t="s">
        <v>1037</v>
      </c>
      <c r="J50" s="134" t="s">
        <v>1005</v>
      </c>
      <c r="K50" s="135" t="s">
        <v>16</v>
      </c>
      <c r="L50" s="133" t="s">
        <v>1339</v>
      </c>
      <c r="M50" s="135" t="s">
        <v>1091</v>
      </c>
      <c r="N50" s="136" t="s">
        <v>1340</v>
      </c>
      <c r="O50" s="136" t="s">
        <v>1277</v>
      </c>
      <c r="P50" s="137" t="s">
        <v>1341</v>
      </c>
      <c r="Q50" s="135"/>
      <c r="R50" s="135">
        <v>1</v>
      </c>
      <c r="S50" s="135"/>
    </row>
    <row r="51" spans="1:19">
      <c r="A51" s="133">
        <v>26</v>
      </c>
      <c r="B51" s="133">
        <v>70</v>
      </c>
      <c r="C51" s="133">
        <v>105</v>
      </c>
      <c r="D51" s="133">
        <v>20</v>
      </c>
      <c r="E51" s="133" t="s">
        <v>1178</v>
      </c>
      <c r="F51" s="133">
        <v>319</v>
      </c>
      <c r="G51" s="133">
        <v>2</v>
      </c>
      <c r="H51" s="133" t="s">
        <v>1008</v>
      </c>
      <c r="I51" s="133" t="s">
        <v>1121</v>
      </c>
      <c r="J51" s="134" t="s">
        <v>1122</v>
      </c>
      <c r="K51" s="135" t="s">
        <v>16</v>
      </c>
      <c r="L51" s="133" t="s">
        <v>1342</v>
      </c>
      <c r="M51" s="135" t="s">
        <v>1091</v>
      </c>
      <c r="N51" s="136" t="s">
        <v>1343</v>
      </c>
      <c r="O51" s="136" t="s">
        <v>1273</v>
      </c>
      <c r="P51" s="137" t="s">
        <v>1344</v>
      </c>
      <c r="Q51" s="135">
        <v>1</v>
      </c>
      <c r="R51" s="135"/>
      <c r="S51" s="135"/>
    </row>
    <row r="52" spans="1:19">
      <c r="A52" s="133">
        <v>49</v>
      </c>
      <c r="B52" s="133">
        <v>70</v>
      </c>
      <c r="C52" s="133">
        <v>105</v>
      </c>
      <c r="D52" s="133">
        <v>20</v>
      </c>
      <c r="E52" s="133" t="s">
        <v>1178</v>
      </c>
      <c r="F52" s="133">
        <v>319</v>
      </c>
      <c r="G52" s="133">
        <v>2</v>
      </c>
      <c r="H52" s="133" t="s">
        <v>1008</v>
      </c>
      <c r="I52" s="133" t="s">
        <v>1141</v>
      </c>
      <c r="J52" s="134" t="s">
        <v>1142</v>
      </c>
      <c r="K52" s="135" t="s">
        <v>16</v>
      </c>
      <c r="L52" s="133" t="s">
        <v>1345</v>
      </c>
      <c r="M52" s="135" t="s">
        <v>1157</v>
      </c>
      <c r="N52" s="136" t="s">
        <v>1226</v>
      </c>
      <c r="O52" s="136" t="s">
        <v>1193</v>
      </c>
      <c r="P52" s="137" t="s">
        <v>1346</v>
      </c>
      <c r="Q52" s="135">
        <v>1</v>
      </c>
      <c r="R52" s="135"/>
      <c r="S52" s="135"/>
    </row>
    <row r="53" spans="1:19">
      <c r="A53" s="133">
        <v>53</v>
      </c>
      <c r="B53" s="133">
        <v>70</v>
      </c>
      <c r="C53" s="133">
        <v>105</v>
      </c>
      <c r="D53" s="133">
        <v>20</v>
      </c>
      <c r="E53" s="133" t="s">
        <v>1178</v>
      </c>
      <c r="F53" s="133">
        <v>320</v>
      </c>
      <c r="G53" s="133">
        <v>3</v>
      </c>
      <c r="H53" s="133" t="s">
        <v>13</v>
      </c>
      <c r="I53" s="133" t="s">
        <v>1047</v>
      </c>
      <c r="J53" s="134" t="s">
        <v>1048</v>
      </c>
      <c r="K53" s="135" t="s">
        <v>15</v>
      </c>
      <c r="L53" s="133" t="s">
        <v>1347</v>
      </c>
      <c r="M53" s="135" t="s">
        <v>1094</v>
      </c>
      <c r="N53" s="136" t="s">
        <v>1348</v>
      </c>
      <c r="O53" s="136" t="s">
        <v>1189</v>
      </c>
      <c r="P53" s="137" t="s">
        <v>1349</v>
      </c>
      <c r="Q53" s="135"/>
      <c r="R53" s="135">
        <v>1</v>
      </c>
      <c r="S53" s="135"/>
    </row>
    <row r="54" spans="1:19">
      <c r="A54" s="133">
        <v>51</v>
      </c>
      <c r="B54" s="133">
        <v>70</v>
      </c>
      <c r="C54" s="133">
        <v>105</v>
      </c>
      <c r="D54" s="133">
        <v>20</v>
      </c>
      <c r="E54" s="133" t="s">
        <v>1178</v>
      </c>
      <c r="F54" s="133">
        <v>320</v>
      </c>
      <c r="G54" s="133">
        <v>3</v>
      </c>
      <c r="H54" s="133" t="s">
        <v>13</v>
      </c>
      <c r="I54" s="133" t="s">
        <v>14</v>
      </c>
      <c r="J54" s="134" t="s">
        <v>1044</v>
      </c>
      <c r="K54" s="135" t="s">
        <v>15</v>
      </c>
      <c r="L54" s="133" t="s">
        <v>1350</v>
      </c>
      <c r="M54" s="135" t="s">
        <v>1092</v>
      </c>
      <c r="N54" s="136" t="s">
        <v>1351</v>
      </c>
      <c r="O54" s="136" t="s">
        <v>1352</v>
      </c>
      <c r="P54" s="137" t="s">
        <v>1353</v>
      </c>
      <c r="Q54" s="135"/>
      <c r="R54" s="135">
        <v>1</v>
      </c>
      <c r="S54" s="135"/>
    </row>
    <row r="55" spans="1:19">
      <c r="A55" s="133">
        <v>54</v>
      </c>
      <c r="B55" s="133">
        <v>70</v>
      </c>
      <c r="C55" s="133">
        <v>105</v>
      </c>
      <c r="D55" s="133">
        <v>20</v>
      </c>
      <c r="E55" s="133" t="s">
        <v>1178</v>
      </c>
      <c r="F55" s="133">
        <v>320</v>
      </c>
      <c r="G55" s="133">
        <v>3</v>
      </c>
      <c r="H55" s="133" t="s">
        <v>13</v>
      </c>
      <c r="I55" s="133" t="s">
        <v>1049</v>
      </c>
      <c r="J55" s="134" t="s">
        <v>1050</v>
      </c>
      <c r="K55" s="135" t="s">
        <v>16</v>
      </c>
      <c r="L55" s="133" t="s">
        <v>1354</v>
      </c>
      <c r="M55" s="135" t="s">
        <v>1095</v>
      </c>
      <c r="N55" s="136" t="s">
        <v>1348</v>
      </c>
      <c r="O55" s="136" t="s">
        <v>1189</v>
      </c>
      <c r="P55" s="137" t="s">
        <v>1355</v>
      </c>
      <c r="Q55" s="135"/>
      <c r="R55" s="135">
        <v>1</v>
      </c>
      <c r="S55" s="135"/>
    </row>
    <row r="56" spans="1:19">
      <c r="A56" s="133">
        <v>52</v>
      </c>
      <c r="B56" s="133">
        <v>70</v>
      </c>
      <c r="C56" s="133">
        <v>105</v>
      </c>
      <c r="D56" s="133">
        <v>20</v>
      </c>
      <c r="E56" s="133" t="s">
        <v>1178</v>
      </c>
      <c r="F56" s="133">
        <v>320</v>
      </c>
      <c r="G56" s="133">
        <v>3</v>
      </c>
      <c r="H56" s="133" t="s">
        <v>13</v>
      </c>
      <c r="I56" s="133" t="s">
        <v>1045</v>
      </c>
      <c r="J56" s="134" t="s">
        <v>1046</v>
      </c>
      <c r="K56" s="135" t="s">
        <v>16</v>
      </c>
      <c r="L56" s="133" t="s">
        <v>1356</v>
      </c>
      <c r="M56" s="135" t="s">
        <v>1093</v>
      </c>
      <c r="N56" s="136" t="s">
        <v>1357</v>
      </c>
      <c r="O56" s="136" t="s">
        <v>1201</v>
      </c>
      <c r="P56" s="137" t="s">
        <v>1358</v>
      </c>
      <c r="Q56" s="135"/>
      <c r="R56" s="135">
        <v>1</v>
      </c>
      <c r="S56" s="135"/>
    </row>
    <row r="57" spans="1:19">
      <c r="A57" s="133">
        <v>50</v>
      </c>
      <c r="B57" s="133">
        <v>70</v>
      </c>
      <c r="C57" s="133">
        <v>105</v>
      </c>
      <c r="D57" s="133">
        <v>20</v>
      </c>
      <c r="E57" s="133" t="s">
        <v>1178</v>
      </c>
      <c r="F57" s="133">
        <v>320</v>
      </c>
      <c r="G57" s="133">
        <v>3</v>
      </c>
      <c r="H57" s="133" t="s">
        <v>13</v>
      </c>
      <c r="I57" s="133" t="s">
        <v>1042</v>
      </c>
      <c r="J57" s="134" t="s">
        <v>1043</v>
      </c>
      <c r="K57" s="135" t="s">
        <v>16</v>
      </c>
      <c r="L57" s="133" t="s">
        <v>1359</v>
      </c>
      <c r="M57" s="135" t="s">
        <v>1077</v>
      </c>
      <c r="N57" s="136" t="s">
        <v>1360</v>
      </c>
      <c r="O57" s="136" t="s">
        <v>1189</v>
      </c>
      <c r="P57" s="137" t="s">
        <v>1361</v>
      </c>
      <c r="Q57" s="135"/>
      <c r="R57" s="135">
        <v>1</v>
      </c>
      <c r="S57" s="135"/>
    </row>
    <row r="58" spans="1:19">
      <c r="A58" s="133">
        <v>55</v>
      </c>
      <c r="B58" s="133">
        <v>70</v>
      </c>
      <c r="C58" s="133">
        <v>105</v>
      </c>
      <c r="D58" s="133">
        <v>20</v>
      </c>
      <c r="E58" s="133" t="s">
        <v>1178</v>
      </c>
      <c r="F58" s="133">
        <v>320</v>
      </c>
      <c r="G58" s="133">
        <v>3</v>
      </c>
      <c r="H58" s="133" t="s">
        <v>13</v>
      </c>
      <c r="I58" s="133" t="s">
        <v>1038</v>
      </c>
      <c r="J58" s="134" t="s">
        <v>1051</v>
      </c>
      <c r="K58" s="135" t="s">
        <v>16</v>
      </c>
      <c r="L58" s="133" t="s">
        <v>1362</v>
      </c>
      <c r="M58" s="135" t="s">
        <v>1096</v>
      </c>
      <c r="N58" s="136" t="s">
        <v>1363</v>
      </c>
      <c r="O58" s="136" t="s">
        <v>1227</v>
      </c>
      <c r="P58" s="137" t="s">
        <v>1364</v>
      </c>
      <c r="Q58" s="135"/>
      <c r="R58" s="135">
        <v>1</v>
      </c>
      <c r="S58" s="135"/>
    </row>
    <row r="59" spans="1:19">
      <c r="A59" s="133">
        <v>56</v>
      </c>
      <c r="B59" s="133">
        <v>70</v>
      </c>
      <c r="C59" s="133">
        <v>105</v>
      </c>
      <c r="D59" s="133">
        <v>20</v>
      </c>
      <c r="E59" s="133" t="s">
        <v>1178</v>
      </c>
      <c r="F59" s="133">
        <v>320</v>
      </c>
      <c r="G59" s="133">
        <v>3</v>
      </c>
      <c r="H59" s="133" t="s">
        <v>13</v>
      </c>
      <c r="I59" s="133" t="s">
        <v>1052</v>
      </c>
      <c r="J59" s="134" t="s">
        <v>1053</v>
      </c>
      <c r="K59" s="135" t="s">
        <v>16</v>
      </c>
      <c r="L59" s="133" t="s">
        <v>1365</v>
      </c>
      <c r="M59" s="135" t="s">
        <v>1089</v>
      </c>
      <c r="N59" s="136" t="s">
        <v>1237</v>
      </c>
      <c r="O59" s="136" t="s">
        <v>1189</v>
      </c>
      <c r="P59" s="137" t="s">
        <v>1366</v>
      </c>
      <c r="Q59" s="135"/>
      <c r="R59" s="135">
        <v>1</v>
      </c>
      <c r="S59" s="135"/>
    </row>
    <row r="60" spans="1:19">
      <c r="A60" s="133">
        <v>57</v>
      </c>
      <c r="B60" s="133">
        <v>70</v>
      </c>
      <c r="C60" s="133">
        <v>105</v>
      </c>
      <c r="D60" s="133">
        <v>20</v>
      </c>
      <c r="E60" s="133" t="s">
        <v>1178</v>
      </c>
      <c r="F60" s="133">
        <v>320</v>
      </c>
      <c r="G60" s="133">
        <v>3</v>
      </c>
      <c r="H60" s="133" t="s">
        <v>13</v>
      </c>
      <c r="I60" s="133" t="s">
        <v>1054</v>
      </c>
      <c r="J60" s="134" t="s">
        <v>1055</v>
      </c>
      <c r="K60" s="135" t="s">
        <v>16</v>
      </c>
      <c r="L60" s="133" t="s">
        <v>1367</v>
      </c>
      <c r="M60" s="135" t="s">
        <v>1086</v>
      </c>
      <c r="N60" s="136" t="s">
        <v>1368</v>
      </c>
      <c r="O60" s="136" t="s">
        <v>1181</v>
      </c>
      <c r="P60" s="137" t="s">
        <v>1369</v>
      </c>
      <c r="Q60" s="135"/>
      <c r="R60" s="135">
        <v>1</v>
      </c>
      <c r="S60" s="135"/>
    </row>
    <row r="61" spans="1:19">
      <c r="A61" s="133">
        <v>59</v>
      </c>
      <c r="B61" s="133">
        <v>70</v>
      </c>
      <c r="C61" s="133">
        <v>105</v>
      </c>
      <c r="D61" s="133">
        <v>20</v>
      </c>
      <c r="E61" s="133" t="s">
        <v>1178</v>
      </c>
      <c r="F61" s="133">
        <v>321</v>
      </c>
      <c r="G61" s="133">
        <v>100</v>
      </c>
      <c r="H61" s="133" t="s">
        <v>982</v>
      </c>
      <c r="I61" s="133" t="s">
        <v>1057</v>
      </c>
      <c r="J61" s="134" t="s">
        <v>1058</v>
      </c>
      <c r="K61" s="135" t="s">
        <v>16</v>
      </c>
      <c r="L61" s="133" t="s">
        <v>1370</v>
      </c>
      <c r="M61" s="135" t="s">
        <v>1097</v>
      </c>
      <c r="N61" s="136" t="s">
        <v>1371</v>
      </c>
      <c r="O61" s="136" t="s">
        <v>1285</v>
      </c>
      <c r="P61" s="137" t="s">
        <v>1372</v>
      </c>
      <c r="Q61" s="135"/>
      <c r="R61" s="135">
        <v>1</v>
      </c>
      <c r="S61" s="135"/>
    </row>
    <row r="62" spans="1:19">
      <c r="A62" s="133">
        <v>60</v>
      </c>
      <c r="B62" s="133">
        <v>70</v>
      </c>
      <c r="C62" s="133">
        <v>105</v>
      </c>
      <c r="D62" s="133">
        <v>20</v>
      </c>
      <c r="E62" s="133" t="s">
        <v>1178</v>
      </c>
      <c r="F62" s="133">
        <v>321</v>
      </c>
      <c r="G62" s="133">
        <v>100</v>
      </c>
      <c r="H62" s="133" t="s">
        <v>982</v>
      </c>
      <c r="I62" s="133" t="s">
        <v>1143</v>
      </c>
      <c r="J62" s="134" t="s">
        <v>1144</v>
      </c>
      <c r="K62" s="135" t="s">
        <v>16</v>
      </c>
      <c r="L62" s="133" t="s">
        <v>1373</v>
      </c>
      <c r="M62" s="135" t="s">
        <v>1094</v>
      </c>
      <c r="N62" s="136" t="s">
        <v>1284</v>
      </c>
      <c r="O62" s="136" t="s">
        <v>1285</v>
      </c>
      <c r="P62" s="137" t="s">
        <v>1374</v>
      </c>
      <c r="Q62" s="135">
        <v>1</v>
      </c>
      <c r="R62" s="135"/>
      <c r="S62" s="135"/>
    </row>
    <row r="63" spans="1:19">
      <c r="A63" s="133">
        <v>62</v>
      </c>
      <c r="B63" s="133">
        <v>70</v>
      </c>
      <c r="C63" s="133">
        <v>105</v>
      </c>
      <c r="D63" s="133">
        <v>20</v>
      </c>
      <c r="E63" s="133" t="s">
        <v>1178</v>
      </c>
      <c r="F63" s="133">
        <v>321</v>
      </c>
      <c r="G63" s="133">
        <v>100</v>
      </c>
      <c r="H63" s="133" t="s">
        <v>982</v>
      </c>
      <c r="I63" s="133" t="s">
        <v>1057</v>
      </c>
      <c r="J63" s="134" t="s">
        <v>1145</v>
      </c>
      <c r="K63" s="135" t="s">
        <v>16</v>
      </c>
      <c r="L63" s="133" t="s">
        <v>1375</v>
      </c>
      <c r="M63" s="135" t="s">
        <v>1094</v>
      </c>
      <c r="N63" s="136" t="s">
        <v>1376</v>
      </c>
      <c r="O63" s="136" t="s">
        <v>1285</v>
      </c>
      <c r="P63" s="137" t="s">
        <v>1377</v>
      </c>
      <c r="Q63" s="135">
        <v>1</v>
      </c>
      <c r="R63" s="135"/>
      <c r="S63" s="135"/>
    </row>
    <row r="64" spans="1:19">
      <c r="A64" s="133">
        <v>58</v>
      </c>
      <c r="B64" s="133">
        <v>70</v>
      </c>
      <c r="C64" s="133">
        <v>105</v>
      </c>
      <c r="D64" s="133">
        <v>20</v>
      </c>
      <c r="E64" s="133" t="s">
        <v>1178</v>
      </c>
      <c r="F64" s="133">
        <v>321</v>
      </c>
      <c r="G64" s="133">
        <v>100</v>
      </c>
      <c r="H64" s="133" t="s">
        <v>982</v>
      </c>
      <c r="I64" s="133" t="s">
        <v>1023</v>
      </c>
      <c r="J64" s="134" t="s">
        <v>1056</v>
      </c>
      <c r="K64" s="135" t="s">
        <v>16</v>
      </c>
      <c r="L64" s="133" t="s">
        <v>1378</v>
      </c>
      <c r="M64" s="135" t="s">
        <v>1077</v>
      </c>
      <c r="N64" s="136" t="s">
        <v>1371</v>
      </c>
      <c r="O64" s="136" t="s">
        <v>1285</v>
      </c>
      <c r="P64" s="137" t="s">
        <v>1379</v>
      </c>
      <c r="Q64" s="135"/>
      <c r="R64" s="135">
        <v>1</v>
      </c>
      <c r="S64" s="135"/>
    </row>
    <row r="65" spans="1:19">
      <c r="A65" s="133">
        <v>61</v>
      </c>
      <c r="B65" s="133">
        <v>70</v>
      </c>
      <c r="C65" s="133">
        <v>105</v>
      </c>
      <c r="D65" s="133">
        <v>20</v>
      </c>
      <c r="E65" s="133" t="s">
        <v>1178</v>
      </c>
      <c r="F65" s="133">
        <v>321</v>
      </c>
      <c r="G65" s="133">
        <v>100</v>
      </c>
      <c r="H65" s="133" t="s">
        <v>982</v>
      </c>
      <c r="I65" s="133" t="s">
        <v>1059</v>
      </c>
      <c r="J65" s="134" t="s">
        <v>1060</v>
      </c>
      <c r="K65" s="135" t="s">
        <v>16</v>
      </c>
      <c r="L65" s="133" t="s">
        <v>1380</v>
      </c>
      <c r="M65" s="135" t="s">
        <v>1089</v>
      </c>
      <c r="N65" s="136" t="s">
        <v>1381</v>
      </c>
      <c r="O65" s="136" t="s">
        <v>1382</v>
      </c>
      <c r="P65" s="137" t="s">
        <v>1383</v>
      </c>
      <c r="Q65" s="135"/>
      <c r="R65" s="135">
        <v>1</v>
      </c>
      <c r="S65" s="135"/>
    </row>
    <row r="66" spans="1:19">
      <c r="A66" s="133">
        <v>63</v>
      </c>
      <c r="B66" s="133">
        <v>70</v>
      </c>
      <c r="C66" s="133">
        <v>105</v>
      </c>
      <c r="D66" s="133">
        <v>20</v>
      </c>
      <c r="E66" s="133" t="s">
        <v>1178</v>
      </c>
      <c r="F66" s="133">
        <v>321</v>
      </c>
      <c r="G66" s="133">
        <v>100</v>
      </c>
      <c r="H66" s="133" t="s">
        <v>982</v>
      </c>
      <c r="I66" s="133" t="s">
        <v>1009</v>
      </c>
      <c r="J66" s="134" t="s">
        <v>1061</v>
      </c>
      <c r="K66" s="135" t="s">
        <v>16</v>
      </c>
      <c r="L66" s="133" t="s">
        <v>1384</v>
      </c>
      <c r="M66" s="135" t="s">
        <v>1086</v>
      </c>
      <c r="N66" s="136" t="s">
        <v>1385</v>
      </c>
      <c r="O66" s="136" t="s">
        <v>1285</v>
      </c>
      <c r="P66" s="137" t="s">
        <v>1386</v>
      </c>
      <c r="Q66" s="135"/>
      <c r="R66" s="135">
        <v>1</v>
      </c>
      <c r="S66" s="135"/>
    </row>
    <row r="67" spans="1:19">
      <c r="A67" s="133">
        <v>66</v>
      </c>
      <c r="B67" s="133">
        <v>70</v>
      </c>
      <c r="C67" s="133">
        <v>105</v>
      </c>
      <c r="D67" s="133">
        <v>20</v>
      </c>
      <c r="E67" s="133" t="s">
        <v>1178</v>
      </c>
      <c r="F67" s="133">
        <v>323</v>
      </c>
      <c r="G67" s="133">
        <v>6</v>
      </c>
      <c r="H67" s="133" t="s">
        <v>1062</v>
      </c>
      <c r="I67" s="133" t="s">
        <v>1139</v>
      </c>
      <c r="J67" s="134" t="s">
        <v>1148</v>
      </c>
      <c r="K67" s="135" t="s">
        <v>15</v>
      </c>
      <c r="L67" s="133" t="s">
        <v>1387</v>
      </c>
      <c r="M67" s="135" t="s">
        <v>1087</v>
      </c>
      <c r="N67" s="136" t="s">
        <v>1388</v>
      </c>
      <c r="O67" s="136" t="s">
        <v>1189</v>
      </c>
      <c r="P67" s="137" t="s">
        <v>1389</v>
      </c>
      <c r="Q67" s="135">
        <v>1</v>
      </c>
      <c r="R67" s="135"/>
      <c r="S67" s="135"/>
    </row>
    <row r="68" spans="1:19">
      <c r="A68" s="133">
        <v>65</v>
      </c>
      <c r="B68" s="133">
        <v>70</v>
      </c>
      <c r="C68" s="133">
        <v>105</v>
      </c>
      <c r="D68" s="133">
        <v>20</v>
      </c>
      <c r="E68" s="133" t="s">
        <v>1178</v>
      </c>
      <c r="F68" s="133">
        <v>323</v>
      </c>
      <c r="G68" s="133">
        <v>6</v>
      </c>
      <c r="H68" s="133" t="s">
        <v>1062</v>
      </c>
      <c r="I68" s="133" t="s">
        <v>1146</v>
      </c>
      <c r="J68" s="134" t="s">
        <v>1147</v>
      </c>
      <c r="K68" s="135" t="s">
        <v>15</v>
      </c>
      <c r="L68" s="133" t="s">
        <v>1390</v>
      </c>
      <c r="M68" s="135" t="s">
        <v>1086</v>
      </c>
      <c r="N68" s="136" t="s">
        <v>1188</v>
      </c>
      <c r="O68" s="136" t="s">
        <v>1189</v>
      </c>
      <c r="P68" s="137" t="s">
        <v>1391</v>
      </c>
      <c r="Q68" s="135">
        <v>1</v>
      </c>
      <c r="R68" s="135"/>
      <c r="S68" s="135"/>
    </row>
    <row r="69" spans="1:19">
      <c r="A69" s="133">
        <v>70</v>
      </c>
      <c r="B69" s="133">
        <v>70</v>
      </c>
      <c r="C69" s="133">
        <v>105</v>
      </c>
      <c r="D69" s="133">
        <v>20</v>
      </c>
      <c r="E69" s="133" t="s">
        <v>1178</v>
      </c>
      <c r="F69" s="133">
        <v>323</v>
      </c>
      <c r="G69" s="133">
        <v>6</v>
      </c>
      <c r="H69" s="133" t="s">
        <v>1062</v>
      </c>
      <c r="I69" s="133" t="s">
        <v>1069</v>
      </c>
      <c r="J69" s="134" t="s">
        <v>1070</v>
      </c>
      <c r="K69" s="135" t="s">
        <v>15</v>
      </c>
      <c r="L69" s="133" t="s">
        <v>1392</v>
      </c>
      <c r="M69" s="135" t="s">
        <v>1100</v>
      </c>
      <c r="N69" s="136" t="s">
        <v>1393</v>
      </c>
      <c r="O69" s="136" t="s">
        <v>1189</v>
      </c>
      <c r="P69" s="137" t="s">
        <v>1394</v>
      </c>
      <c r="Q69" s="135"/>
      <c r="R69" s="135">
        <v>1</v>
      </c>
      <c r="S69" s="135"/>
    </row>
    <row r="70" spans="1:19">
      <c r="A70" s="133">
        <v>67</v>
      </c>
      <c r="B70" s="133">
        <v>70</v>
      </c>
      <c r="C70" s="133">
        <v>105</v>
      </c>
      <c r="D70" s="133">
        <v>20</v>
      </c>
      <c r="E70" s="133" t="s">
        <v>1178</v>
      </c>
      <c r="F70" s="133">
        <v>323</v>
      </c>
      <c r="G70" s="133">
        <v>6</v>
      </c>
      <c r="H70" s="133" t="s">
        <v>1062</v>
      </c>
      <c r="I70" s="133" t="s">
        <v>1065</v>
      </c>
      <c r="J70" s="134" t="s">
        <v>1066</v>
      </c>
      <c r="K70" s="135" t="s">
        <v>15</v>
      </c>
      <c r="L70" s="133" t="s">
        <v>1395</v>
      </c>
      <c r="M70" s="135" t="s">
        <v>1099</v>
      </c>
      <c r="N70" s="136" t="s">
        <v>1396</v>
      </c>
      <c r="O70" s="136" t="s">
        <v>1397</v>
      </c>
      <c r="P70" s="137" t="s">
        <v>1398</v>
      </c>
      <c r="Q70" s="135"/>
      <c r="R70" s="135">
        <v>1</v>
      </c>
      <c r="S70" s="135"/>
    </row>
    <row r="71" spans="1:19">
      <c r="A71" s="133">
        <v>69</v>
      </c>
      <c r="B71" s="133">
        <v>70</v>
      </c>
      <c r="C71" s="133">
        <v>105</v>
      </c>
      <c r="D71" s="133">
        <v>20</v>
      </c>
      <c r="E71" s="133" t="s">
        <v>1178</v>
      </c>
      <c r="F71" s="133">
        <v>323</v>
      </c>
      <c r="G71" s="133">
        <v>6</v>
      </c>
      <c r="H71" s="133" t="s">
        <v>1062</v>
      </c>
      <c r="I71" s="133" t="s">
        <v>1023</v>
      </c>
      <c r="J71" s="134" t="s">
        <v>1068</v>
      </c>
      <c r="K71" s="135" t="s">
        <v>16</v>
      </c>
      <c r="L71" s="133" t="s">
        <v>1399</v>
      </c>
      <c r="M71" s="135" t="s">
        <v>1089</v>
      </c>
      <c r="N71" s="136" t="s">
        <v>1400</v>
      </c>
      <c r="O71" s="136" t="s">
        <v>1401</v>
      </c>
      <c r="P71" s="137" t="s">
        <v>1402</v>
      </c>
      <c r="Q71" s="135"/>
      <c r="R71" s="135">
        <v>1</v>
      </c>
      <c r="S71" s="135"/>
    </row>
    <row r="72" spans="1:19">
      <c r="A72" s="133">
        <v>68</v>
      </c>
      <c r="B72" s="133">
        <v>70</v>
      </c>
      <c r="C72" s="133">
        <v>105</v>
      </c>
      <c r="D72" s="133">
        <v>20</v>
      </c>
      <c r="E72" s="133" t="s">
        <v>1178</v>
      </c>
      <c r="F72" s="133">
        <v>323</v>
      </c>
      <c r="G72" s="133">
        <v>6</v>
      </c>
      <c r="H72" s="133" t="s">
        <v>1062</v>
      </c>
      <c r="I72" s="133" t="s">
        <v>1035</v>
      </c>
      <c r="J72" s="134" t="s">
        <v>1067</v>
      </c>
      <c r="K72" s="135" t="s">
        <v>16</v>
      </c>
      <c r="L72" s="133" t="s">
        <v>1403</v>
      </c>
      <c r="M72" s="135" t="s">
        <v>1076</v>
      </c>
      <c r="N72" s="136" t="s">
        <v>1404</v>
      </c>
      <c r="O72" s="136" t="s">
        <v>1189</v>
      </c>
      <c r="P72" s="137" t="s">
        <v>1405</v>
      </c>
      <c r="Q72" s="135"/>
      <c r="R72" s="135">
        <v>1</v>
      </c>
      <c r="S72" s="135"/>
    </row>
    <row r="73" spans="1:19">
      <c r="A73" s="133">
        <v>64</v>
      </c>
      <c r="B73" s="133">
        <v>70</v>
      </c>
      <c r="C73" s="133">
        <v>105</v>
      </c>
      <c r="D73" s="133">
        <v>20</v>
      </c>
      <c r="E73" s="133" t="s">
        <v>1178</v>
      </c>
      <c r="F73" s="133">
        <v>323</v>
      </c>
      <c r="G73" s="133">
        <v>6</v>
      </c>
      <c r="H73" s="133" t="s">
        <v>1062</v>
      </c>
      <c r="I73" s="133" t="s">
        <v>1063</v>
      </c>
      <c r="J73" s="134" t="s">
        <v>1064</v>
      </c>
      <c r="K73" s="135" t="s">
        <v>16</v>
      </c>
      <c r="L73" s="133" t="s">
        <v>1406</v>
      </c>
      <c r="M73" s="135" t="s">
        <v>1098</v>
      </c>
      <c r="N73" s="136" t="s">
        <v>1407</v>
      </c>
      <c r="O73" s="136" t="s">
        <v>1189</v>
      </c>
      <c r="P73" s="137" t="s">
        <v>1408</v>
      </c>
      <c r="Q73" s="135"/>
      <c r="R73" s="135">
        <v>1</v>
      </c>
      <c r="S73" s="135"/>
    </row>
    <row r="74" spans="1:19">
      <c r="A74" s="133">
        <v>71</v>
      </c>
      <c r="B74" s="133">
        <v>70</v>
      </c>
      <c r="C74" s="133">
        <v>105</v>
      </c>
      <c r="D74" s="133">
        <v>20</v>
      </c>
      <c r="E74" s="133" t="s">
        <v>1178</v>
      </c>
      <c r="F74" s="133">
        <v>323</v>
      </c>
      <c r="G74" s="133">
        <v>6</v>
      </c>
      <c r="H74" s="133" t="s">
        <v>1062</v>
      </c>
      <c r="I74" s="133" t="s">
        <v>1071</v>
      </c>
      <c r="J74" s="134" t="s">
        <v>1072</v>
      </c>
      <c r="K74" s="135" t="s">
        <v>16</v>
      </c>
      <c r="L74" s="133" t="s">
        <v>1409</v>
      </c>
      <c r="M74" s="135" t="s">
        <v>1098</v>
      </c>
      <c r="N74" s="136" t="s">
        <v>1410</v>
      </c>
      <c r="O74" s="136" t="s">
        <v>1397</v>
      </c>
      <c r="P74" s="137" t="s">
        <v>1411</v>
      </c>
      <c r="Q74" s="135"/>
      <c r="R74" s="135">
        <v>1</v>
      </c>
      <c r="S74" s="135"/>
    </row>
    <row r="75" spans="1:19">
      <c r="A75" s="201"/>
      <c r="B75" s="201"/>
      <c r="C75" s="202"/>
      <c r="D75" s="202"/>
      <c r="E75" s="202"/>
      <c r="F75" s="202"/>
      <c r="G75" s="202"/>
      <c r="H75" s="202"/>
      <c r="I75" s="202"/>
      <c r="J75" s="202"/>
      <c r="K75" s="202"/>
      <c r="L75" s="202"/>
      <c r="M75" s="202"/>
      <c r="N75" s="202"/>
      <c r="O75" s="130"/>
      <c r="P75" s="130"/>
      <c r="Q75" s="130"/>
      <c r="R75" s="130"/>
      <c r="S75" s="130"/>
    </row>
    <row r="76" spans="1:19">
      <c r="A76" s="201"/>
      <c r="B76" s="201"/>
      <c r="C76" s="203"/>
      <c r="D76" s="203"/>
      <c r="E76" s="203"/>
      <c r="F76" s="203"/>
      <c r="G76" s="203"/>
      <c r="H76" s="203"/>
      <c r="I76" s="203"/>
      <c r="J76" s="203"/>
      <c r="K76" s="203"/>
      <c r="L76" s="203"/>
      <c r="M76" s="203"/>
      <c r="N76" s="203"/>
      <c r="O76" s="130"/>
      <c r="P76" s="130"/>
      <c r="Q76" s="130"/>
      <c r="R76" s="130"/>
      <c r="S76" s="130"/>
    </row>
    <row r="77" spans="1:19">
      <c r="A77" s="204"/>
      <c r="B77" s="204"/>
      <c r="C77" s="204"/>
      <c r="D77" s="204"/>
      <c r="E77" s="204"/>
      <c r="F77" s="204"/>
      <c r="G77" s="204"/>
      <c r="H77" s="204"/>
      <c r="I77" s="204"/>
      <c r="J77" s="204"/>
      <c r="K77" s="204"/>
      <c r="L77" s="204"/>
      <c r="M77" s="204"/>
      <c r="N77" s="204"/>
      <c r="O77" s="204"/>
      <c r="P77" s="204"/>
      <c r="Q77" s="204"/>
      <c r="R77" s="204"/>
      <c r="S77" s="204"/>
    </row>
  </sheetData>
  <mergeCells count="5">
    <mergeCell ref="A1:R1"/>
    <mergeCell ref="A2:I2"/>
    <mergeCell ref="A75:B76"/>
    <mergeCell ref="C75:N76"/>
    <mergeCell ref="A77:S77"/>
  </mergeCells>
  <hyperlinks>
    <hyperlink ref="P4" r:id="rId1" tooltip="email Ann Marie Ayres" display="javascript:emailThisPerson('email_1857')" xr:uid="{00000000-0004-0000-0500-000000000000}"/>
    <hyperlink ref="P6" r:id="rId2" tooltip="email Chris Crawford" display="javascript:emailThisPerson('email_1798')" xr:uid="{00000000-0004-0000-0500-000001000000}"/>
    <hyperlink ref="P8" r:id="rId3" tooltip="email Steve Kohorst" display="javascript:emailThisPerson('email_1853')" xr:uid="{00000000-0004-0000-0500-000002000000}"/>
    <hyperlink ref="P7" r:id="rId4" tooltip="email Sam Norman" display="javascript:emailThisPerson('email_1858')" xr:uid="{00000000-0004-0000-0500-000003000000}"/>
    <hyperlink ref="P5" r:id="rId5" tooltip="email Ricardo Rodriguez" display="javascript:emailThisPerson('email_1852')" xr:uid="{00000000-0004-0000-0500-000004000000}"/>
    <hyperlink ref="P9" r:id="rId6" tooltip="email Richard Stotlar" display="javascript:emailThisPerson('email_1855')" xr:uid="{00000000-0004-0000-0500-000005000000}"/>
    <hyperlink ref="P12" r:id="rId7" tooltip="email Kelly Bruszewski" display="javascript:emailThisPerson('email_1791')" xr:uid="{00000000-0004-0000-0500-000006000000}"/>
    <hyperlink ref="P20" r:id="rId8" tooltip="email Marshall Contino" display="javascript:emailThisPerson('email_1786')" xr:uid="{00000000-0004-0000-0500-000007000000}"/>
    <hyperlink ref="P16" r:id="rId9" tooltip="email Sunny Fitzgerald" display="javascript:emailThisPerson('email_1795')" xr:uid="{00000000-0004-0000-0500-000008000000}"/>
    <hyperlink ref="P19" r:id="rId10" tooltip="email Jeff Furr" display="javascript:emailThisPerson('email_1787')" xr:uid="{00000000-0004-0000-0500-000009000000}"/>
    <hyperlink ref="P13" r:id="rId11" tooltip="email Bethany Kimel" display="javascript:emailThisPerson('email_1797')" xr:uid="{00000000-0004-0000-0500-00000A000000}"/>
    <hyperlink ref="P11" r:id="rId12" tooltip="email Katrice Powell" display="javascript:emailThisPerson('email_1837')" xr:uid="{00000000-0004-0000-0500-00000B000000}"/>
    <hyperlink ref="P21" r:id="rId13" tooltip="email Nehemiah Robinson" display="javascript:emailThisPerson('email_1793')" xr:uid="{00000000-0004-0000-0500-00000C000000}"/>
    <hyperlink ref="P18" r:id="rId14" tooltip="email Jeffrey Roth" display="javascript:emailThisPerson('email_1794')" xr:uid="{00000000-0004-0000-0500-00000D000000}"/>
    <hyperlink ref="P14" r:id="rId15" tooltip="email Marie Sandrock" display="javascript:emailThisPerson('email_1796')" xr:uid="{00000000-0004-0000-0500-00000E000000}"/>
    <hyperlink ref="P15" r:id="rId16" tooltip="email Jan Sharkey" display="javascript:emailThisPerson('email_1788')" xr:uid="{00000000-0004-0000-0500-00000F000000}"/>
    <hyperlink ref="P22" r:id="rId17" tooltip="email Gordon Smith" display="javascript:emailThisPerson('email_1785')" xr:uid="{00000000-0004-0000-0500-000010000000}"/>
    <hyperlink ref="P17" r:id="rId18" tooltip="email Matthew Tebbe" display="javascript:emailThisPerson('email_1789')" xr:uid="{00000000-0004-0000-0500-000011000000}"/>
    <hyperlink ref="P23" r:id="rId19" tooltip="email William Tongue" display="javascript:emailThisPerson('email_1792')" xr:uid="{00000000-0004-0000-0500-000012000000}"/>
    <hyperlink ref="P46" r:id="rId20" tooltip="email Steven Abrahamson" display="javascript:emailThisPerson('email_1808')" xr:uid="{00000000-0004-0000-0500-000013000000}"/>
    <hyperlink ref="P31" r:id="rId21" tooltip="email Stephen Boedicker" display="javascript:emailThisPerson('email_1809')" xr:uid="{00000000-0004-0000-0500-000014000000}"/>
    <hyperlink ref="P25" r:id="rId22" tooltip="email Jessica Bolduc" display="javascript:emailThisPerson('email_1810')" xr:uid="{00000000-0004-0000-0500-000015000000}"/>
    <hyperlink ref="P38" r:id="rId23" tooltip="email Kevin Brueck" display="javascript:emailThisPerson('email_1811')" xr:uid="{00000000-0004-0000-0500-000016000000}"/>
    <hyperlink ref="P48" r:id="rId24" tooltip="email Anthony Candy" display="javascript:emailThisPerson('email_1812')" xr:uid="{00000000-0004-0000-0500-000017000000}"/>
    <hyperlink ref="P51" r:id="rId25" tooltip="email Fernando Ceccopieri" display="javascript:emailThisPerson('email_1813')" xr:uid="{00000000-0004-0000-0500-000018000000}"/>
    <hyperlink ref="P24" r:id="rId26" tooltip="email Halle Cupp" display="javascript:emailThisPerson('email_1814')" xr:uid="{00000000-0004-0000-0500-000019000000}"/>
    <hyperlink ref="P49" r:id="rId27" tooltip="email Tod Davis" display="javascript:emailThisPerson('email_1815')" xr:uid="{00000000-0004-0000-0500-00001A000000}"/>
    <hyperlink ref="P44" r:id="rId28" tooltip="email Dennis Demmons" display="javascript:emailThisPerson('email_1816')" xr:uid="{00000000-0004-0000-0500-00001B000000}"/>
    <hyperlink ref="P37" r:id="rId29" tooltip="email Philippe Giguere" display="javascript:emailThisPerson('email_1817')" xr:uid="{00000000-0004-0000-0500-00001C000000}"/>
    <hyperlink ref="P29" r:id="rId30" tooltip="email michele hix" display="javascript:emailThisPerson('email_1818')" xr:uid="{00000000-0004-0000-0500-00001D000000}"/>
    <hyperlink ref="P30" r:id="rId31" tooltip="email Max Hock" display="javascript:emailThisPerson('email_1820')" xr:uid="{00000000-0004-0000-0500-00001E000000}"/>
    <hyperlink ref="P36" r:id="rId32" tooltip="email Alexander Hoerniss" display="javascript:emailThisPerson('email_1819')" xr:uid="{00000000-0004-0000-0500-00001F000000}"/>
    <hyperlink ref="P27" r:id="rId33" tooltip="email Lisa Ingwell" display="javascript:emailThisPerson('email_1821')" xr:uid="{00000000-0004-0000-0500-000020000000}"/>
    <hyperlink ref="P47" r:id="rId34" tooltip="email David Kim" display="javascript:emailThisPerson('email_1822')" xr:uid="{00000000-0004-0000-0500-000021000000}"/>
    <hyperlink ref="P34" r:id="rId35" tooltip="email Aaron Knobloch" display="javascript:emailThisPerson('email_1824')" xr:uid="{00000000-0004-0000-0500-000022000000}"/>
    <hyperlink ref="P28" r:id="rId36" tooltip="email Susan Kolocotronis" display="javascript:emailThisPerson('email_1823')" xr:uid="{00000000-0004-0000-0500-000023000000}"/>
    <hyperlink ref="P32" r:id="rId37" tooltip="email Peter Lamb" display="javascript:emailThisPerson('email_1825')" xr:uid="{00000000-0004-0000-0500-000024000000}"/>
    <hyperlink ref="P42" r:id="rId38" tooltip="email Roger Marquis" display="javascript:emailThisPerson('email_1826')" xr:uid="{00000000-0004-0000-0500-000025000000}"/>
    <hyperlink ref="P33" r:id="rId39" tooltip="email Daniel Moss" display="javascript:emailThisPerson('email_1835')" xr:uid="{00000000-0004-0000-0500-000026000000}"/>
    <hyperlink ref="P35" r:id="rId40" tooltip="email Benjamin Mulvaney" display="javascript:emailThisPerson('email_1827')" xr:uid="{00000000-0004-0000-0500-000027000000}"/>
    <hyperlink ref="P45" r:id="rId41" tooltip="email Eric Muzzillo" display="javascript:emailThisPerson('email_1828')" xr:uid="{00000000-0004-0000-0500-000028000000}"/>
    <hyperlink ref="P43" r:id="rId42" tooltip="email Timothy O'Donnell" display="javascript:emailThisPerson('email_1829')" xr:uid="{00000000-0004-0000-0500-000029000000}"/>
    <hyperlink ref="P39" r:id="rId43" tooltip="email Mark Render" display="javascript:emailThisPerson('email_1836')" xr:uid="{00000000-0004-0000-0500-00002A000000}"/>
    <hyperlink ref="P50" r:id="rId44" tooltip="email Kenneth Roth" display="javascript:emailThisPerson('email_1830')" xr:uid="{00000000-0004-0000-0500-00002B000000}"/>
    <hyperlink ref="P40" r:id="rId45" tooltip="email Karl Sindel" display="javascript:emailThisPerson('email_1831')" xr:uid="{00000000-0004-0000-0500-00002C000000}"/>
    <hyperlink ref="P41" r:id="rId46" tooltip="email Douglas Smith" display="javascript:emailThisPerson('email_1832')" xr:uid="{00000000-0004-0000-0500-00002D000000}"/>
    <hyperlink ref="P26" r:id="rId47" tooltip="email Beth Toussaint" display="javascript:emailThisPerson('email_1833')" xr:uid="{00000000-0004-0000-0500-00002E000000}"/>
    <hyperlink ref="P52" r:id="rId48" tooltip="email Michael Williams" display="javascript:emailThisPerson('email_1834')" xr:uid="{00000000-0004-0000-0500-00002F000000}"/>
    <hyperlink ref="P57" r:id="rId49" tooltip="email Rodney Bertrand" display="javascript:emailThisPerson('email_1838')" xr:uid="{00000000-0004-0000-0500-000030000000}"/>
    <hyperlink ref="P54" r:id="rId50" tooltip="email Martha DeGrazia" display="javascript:emailThisPerson('email_1839')" xr:uid="{00000000-0004-0000-0500-000031000000}"/>
    <hyperlink ref="P56" r:id="rId51" tooltip="email Nick Gramsky" display="javascript:emailThisPerson('email_1840')" xr:uid="{00000000-0004-0000-0500-000032000000}"/>
    <hyperlink ref="P53" r:id="rId52" tooltip="email Maureen Hogan Lake" display="javascript:emailThisPerson('email_1843')" xr:uid="{00000000-0004-0000-0500-000033000000}"/>
    <hyperlink ref="P55" r:id="rId53" tooltip="email Jordan Lynch" display="javascript:emailThisPerson('email_1845')" xr:uid="{00000000-0004-0000-0500-000034000000}"/>
    <hyperlink ref="P58" r:id="rId54" tooltip="email Karl Schulze" display="javascript:emailThisPerson('email_1844')" xr:uid="{00000000-0004-0000-0500-000035000000}"/>
    <hyperlink ref="P59" r:id="rId55" tooltip="email Chuck Weidner" display="javascript:emailThisPerson('email_1841')" xr:uid="{00000000-0004-0000-0500-000036000000}"/>
    <hyperlink ref="P60" r:id="rId56" tooltip="email Raymond Wong" display="javascript:emailThisPerson('email_1842')" xr:uid="{00000000-0004-0000-0500-000037000000}"/>
    <hyperlink ref="P64" r:id="rId57" tooltip="email David Hall" display="javascript:emailThisPerson('email_1846')" xr:uid="{00000000-0004-0000-0500-000038000000}"/>
    <hyperlink ref="P61" r:id="rId58" tooltip="email Richard Kornacki" display="javascript:emailThisPerson('email_1847')" xr:uid="{00000000-0004-0000-0500-000039000000}"/>
    <hyperlink ref="P62" r:id="rId59" tooltip="email Joe Mazur" display="javascript:emailThisPerson('email_1849')" xr:uid="{00000000-0004-0000-0500-00003A000000}"/>
    <hyperlink ref="P65" r:id="rId60" tooltip="email Ted Taylor" display="javascript:emailThisPerson('email_1848')" xr:uid="{00000000-0004-0000-0500-00003B000000}"/>
    <hyperlink ref="P63" r:id="rId61" tooltip="email Richard Wholey" display="javascript:emailThisPerson('email_1851')" xr:uid="{00000000-0004-0000-0500-00003C000000}"/>
    <hyperlink ref="P66" r:id="rId62" tooltip="email Steven Willis" display="javascript:emailThisPerson('email_1850')" xr:uid="{00000000-0004-0000-0500-00003D000000}"/>
    <hyperlink ref="P73" r:id="rId63" tooltip="email Wally Capps" display="javascript:emailThisPerson('email_1801')" xr:uid="{00000000-0004-0000-0500-00003E000000}"/>
    <hyperlink ref="P68" r:id="rId64" tooltip="email Vonnie Howard" display="javascript:emailThisPerson('email_1805')" xr:uid="{00000000-0004-0000-0500-00003F000000}"/>
    <hyperlink ref="P67" r:id="rId65" tooltip="email Beth Michalak" display="javascript:emailThisPerson('email_1806')" xr:uid="{00000000-0004-0000-0500-000040000000}"/>
    <hyperlink ref="P70" r:id="rId66" tooltip="email Jeanne Pitz" display="javascript:emailThisPerson('email_1800')" xr:uid="{00000000-0004-0000-0500-000041000000}"/>
    <hyperlink ref="P72" r:id="rId67" tooltip="email Mark Roman" display="javascript:emailThisPerson('email_1803')" xr:uid="{00000000-0004-0000-0500-000042000000}"/>
    <hyperlink ref="P71" r:id="rId68" tooltip="email David Saltmarsh" display="javascript:emailThisPerson('email_1804')" xr:uid="{00000000-0004-0000-0500-000043000000}"/>
    <hyperlink ref="P69" r:id="rId69" tooltip="email Dianna Sulser" display="javascript:emailThisPerson('email_1799')" xr:uid="{00000000-0004-0000-0500-000044000000}"/>
    <hyperlink ref="P74" r:id="rId70" tooltip="email Dwayne Van Besien" display="javascript:emailThisPerson('email_1802')" xr:uid="{00000000-0004-0000-0500-00004500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2012 Marathon Results</vt:lpstr>
      <vt:lpstr>2012 Half Marathon Results</vt:lpstr>
      <vt:lpstr>Previous WAVA results</vt:lpstr>
      <vt:lpstr>2012 Summary</vt:lpstr>
      <vt:lpstr>Annual Counts</vt:lpstr>
      <vt:lpstr>2012 USCAA.org Raw Data </vt:lpstr>
      <vt:lpstr>'2012 Half Marathon Results'!Print_Area</vt:lpstr>
      <vt:lpstr>'2012 Marathon Results'!Print_Area</vt:lpstr>
      <vt:lpstr>'2012 Summary'!Print_Area</vt:lpstr>
      <vt:lpstr>'Previous WAVA results'!Print_Area</vt:lpstr>
      <vt:lpstr>'2012 Half Marathon Results'!Print_Titles</vt:lpstr>
      <vt:lpstr>'2012 Marathon Results'!Print_Titles</vt:lpstr>
      <vt:lpstr>'Previous WAVA results'!Print_Titles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Chris</dc:creator>
  <cp:lastModifiedBy>Jovette Jolicoeur</cp:lastModifiedBy>
  <cp:lastPrinted>2012-03-05T15:14:45Z</cp:lastPrinted>
  <dcterms:created xsi:type="dcterms:W3CDTF">2011-01-18T15:17:18Z</dcterms:created>
  <dcterms:modified xsi:type="dcterms:W3CDTF">2019-08-20T17:48:28Z</dcterms:modified>
</cp:coreProperties>
</file>