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1280" windowHeight="6150" tabRatio="686" activeTab="0"/>
  </bookViews>
  <sheets>
    <sheet name="2003 Results" sheetId="1" r:id="rId1"/>
    <sheet name="Previous WAVA results" sheetId="2" r:id="rId2"/>
    <sheet name="Adj factors" sheetId="3" r:id="rId3"/>
  </sheets>
  <definedNames>
    <definedName name="_xlnm.Print_Area" localSheetId="0">'2003 Results'!$A$1:$P$49</definedName>
    <definedName name="_xlnm.Print_Titles" localSheetId="0">'2003 Results'!$1:$1</definedName>
    <definedName name="_xlnm.Print_Titles" localSheetId="2">'Adj factors'!$1:$3</definedName>
    <definedName name="_xlnm.Print_Titles" localSheetId="1">'Previous WAVA results'!$1:$1</definedName>
  </definedNames>
  <calcPr fullCalcOnLoad="1"/>
</workbook>
</file>

<file path=xl/comments1.xml><?xml version="1.0" encoding="utf-8"?>
<comments xmlns="http://schemas.openxmlformats.org/spreadsheetml/2006/main">
  <authors>
    <author>Chris Crawford</author>
  </authors>
  <commentList>
    <comment ref="A1" authorId="0">
      <text>
        <r>
          <rPr>
            <b/>
            <sz val="8"/>
            <rFont val="Tahoma"/>
            <family val="2"/>
          </rPr>
          <t>USCAA Marathon Results Preparation:</t>
        </r>
        <r>
          <rPr>
            <sz val="8"/>
            <rFont val="Tahoma"/>
            <family val="0"/>
          </rPr>
          <t xml:space="preserve">
1) Create query in Access to provide data for columns A -- J. It will be a select query of the 2002 USCAA Entries table and the 2002 MBM Results table.
2) Paste this information in a fresh spreadsheet. Format it. Then copy it into this spreadsheet tab 
You can write over the existing data but make sure you have more than 100 rows of runners so you cover all of last year's data.
3) Sort the entire data set by performance level and gender. Highlight the male and female best overall performance levels with cell shading. Also perform the same sort and identification for fastest marathon male and female time. Highlight these times with cell shading.
3) Sort the data by division (ascending), team (ascending), and performance level (descending).
4) Reset the sum calculations in column P to the top four scores for each team.
5) Create print area for entire spreadsheet. Print two copies. 
One will be kept whole for the results presentation. Highlight the best WAVA performance and marathon times (male and female) as determined earlier.
One you will cut up into team segments for the team captains to review.
6) Copy the results data from this spreadsheet to a new spreadsheet--pasting only the data values. 
Eliminate all columns except team, name, division, marathon time, performance level, and team score. 
Eliminate all runners except the top four on each team. 
Sort on Division (ascending) and Team Score (descending). Format to look pretty. Print this sheet for the results presentation.
7) Create query to determine (and note for awards ceremony):
a) States of runners including counts
b) Ages of runners including average age
c) Gender of runners and counts
d) Average time of all runners, fastest and slowest
e) Average time of Division 1 runners 
f) Average time of Division 2 runners 
g) Company counts of runners
h) Division counts of runners
8) Create notes for the marathon Relay winner(s). Add to awards sheet.</t>
        </r>
      </text>
    </comment>
    <comment ref="O5" authorId="0">
      <text>
        <r>
          <rPr>
            <sz val="8"/>
            <rFont val="Tahoma"/>
            <family val="0"/>
          </rPr>
          <t>Best women's age graded performance.</t>
        </r>
      </text>
    </comment>
    <comment ref="O2" authorId="0">
      <text>
        <r>
          <rPr>
            <sz val="8"/>
            <rFont val="Tahoma"/>
            <family val="0"/>
          </rPr>
          <t>Best age graded performance</t>
        </r>
      </text>
    </comment>
    <comment ref="J17" authorId="0">
      <text>
        <r>
          <rPr>
            <sz val="8"/>
            <rFont val="Tahoma"/>
            <family val="0"/>
          </rPr>
          <t>Fastest USCAA time and second overall in marathon</t>
        </r>
      </text>
    </comment>
    <comment ref="J18" authorId="0">
      <text>
        <r>
          <rPr>
            <sz val="8"/>
            <rFont val="Tahoma"/>
            <family val="0"/>
          </rPr>
          <t>Second fastest USCAA time and third overall in marathon</t>
        </r>
      </text>
    </comment>
    <comment ref="J5" authorId="0">
      <text>
        <r>
          <rPr>
            <sz val="8"/>
            <rFont val="Tahoma"/>
            <family val="0"/>
          </rPr>
          <t>Fastest USCAA woman</t>
        </r>
      </text>
    </comment>
    <comment ref="J11" authorId="0">
      <text>
        <r>
          <rPr>
            <b/>
            <sz val="8"/>
            <rFont val="Tahoma"/>
            <family val="0"/>
          </rPr>
          <t>Chris Crawford:</t>
        </r>
        <r>
          <rPr>
            <sz val="8"/>
            <rFont val="Tahoma"/>
            <family val="0"/>
          </rPr>
          <t xml:space="preserve">
Third fastest USCAA time and first overall master runner in marathon.</t>
        </r>
      </text>
    </comment>
  </commentList>
</comments>
</file>

<file path=xl/comments2.xml><?xml version="1.0" encoding="utf-8"?>
<comments xmlns="http://schemas.openxmlformats.org/spreadsheetml/2006/main">
  <authors>
    <author>Chris Crawford</author>
  </authors>
  <commentList>
    <comment ref="F8" authorId="0">
      <text>
        <r>
          <rPr>
            <sz val="8"/>
            <rFont val="Tahoma"/>
            <family val="0"/>
          </rPr>
          <t>Fastest Division 1 Male and third overall in the marathon</t>
        </r>
      </text>
    </comment>
    <comment ref="F34" authorId="0">
      <text>
        <r>
          <rPr>
            <sz val="8"/>
            <rFont val="Tahoma"/>
            <family val="0"/>
          </rPr>
          <t>Fastest Division 1 Female</t>
        </r>
      </text>
    </comment>
    <comment ref="H51" authorId="0">
      <text>
        <r>
          <rPr>
            <sz val="8"/>
            <rFont val="Tahoma"/>
            <family val="0"/>
          </rPr>
          <t>Best age graded performance.</t>
        </r>
      </text>
    </comment>
    <comment ref="H52" authorId="0">
      <text>
        <r>
          <rPr>
            <sz val="8"/>
            <rFont val="Tahoma"/>
            <family val="0"/>
          </rPr>
          <t>Best age graded female performance.</t>
        </r>
      </text>
    </comment>
    <comment ref="F2" authorId="0">
      <text>
        <r>
          <rPr>
            <sz val="8"/>
            <rFont val="Tahoma"/>
            <family val="0"/>
          </rPr>
          <t>Fastest USCAA runner and second overall in the marathon.</t>
        </r>
      </text>
    </comment>
    <comment ref="H2" authorId="0">
      <text>
        <r>
          <rPr>
            <sz val="8"/>
            <rFont val="Tahoma"/>
            <family val="0"/>
          </rPr>
          <t>Best age graded Division 2 performance.</t>
        </r>
      </text>
    </comment>
    <comment ref="F78" authorId="0">
      <text>
        <r>
          <rPr>
            <sz val="8"/>
            <rFont val="Tahoma"/>
            <family val="0"/>
          </rPr>
          <t>Fastest Division 2 female runner.</t>
        </r>
      </text>
    </comment>
    <comment ref="H78" authorId="0">
      <text>
        <r>
          <rPr>
            <sz val="8"/>
            <rFont val="Tahoma"/>
            <family val="0"/>
          </rPr>
          <t>Best age graded Division 2 female performance.</t>
        </r>
      </text>
    </comment>
  </commentList>
</comments>
</file>

<file path=xl/sharedStrings.xml><?xml version="1.0" encoding="utf-8"?>
<sst xmlns="http://schemas.openxmlformats.org/spreadsheetml/2006/main" count="2784" uniqueCount="911">
  <si>
    <t>Age</t>
  </si>
  <si>
    <t>=====</t>
  </si>
  <si>
    <t>======</t>
  </si>
  <si>
    <t>Team</t>
  </si>
  <si>
    <t>Last Name</t>
  </si>
  <si>
    <t>First Name</t>
  </si>
  <si>
    <t>Gender</t>
  </si>
  <si>
    <t>Lucent</t>
  </si>
  <si>
    <t>M</t>
  </si>
  <si>
    <t>Scott</t>
  </si>
  <si>
    <t>F</t>
  </si>
  <si>
    <t>Thomas</t>
  </si>
  <si>
    <t>Dutfield</t>
  </si>
  <si>
    <t>Stewart</t>
  </si>
  <si>
    <t>Stephen</t>
  </si>
  <si>
    <t>William</t>
  </si>
  <si>
    <t>James</t>
  </si>
  <si>
    <t>Horangic</t>
  </si>
  <si>
    <t>Deanne</t>
  </si>
  <si>
    <t>David</t>
  </si>
  <si>
    <t>AT&amp;T</t>
  </si>
  <si>
    <t>Kohorst</t>
  </si>
  <si>
    <t>Steve</t>
  </si>
  <si>
    <t>Crawford</t>
  </si>
  <si>
    <t>Chris</t>
  </si>
  <si>
    <t>Solomos</t>
  </si>
  <si>
    <t>Nico</t>
  </si>
  <si>
    <t>Mabe</t>
  </si>
  <si>
    <t>Dave</t>
  </si>
  <si>
    <t>Garrett</t>
  </si>
  <si>
    <t>Jackie</t>
  </si>
  <si>
    <t>Lanza</t>
  </si>
  <si>
    <t>Craig</t>
  </si>
  <si>
    <t>Leahy</t>
  </si>
  <si>
    <t>Gene</t>
  </si>
  <si>
    <t>Faherty</t>
  </si>
  <si>
    <t>Horowitz</t>
  </si>
  <si>
    <t>Linda</t>
  </si>
  <si>
    <t>Flanagan</t>
  </si>
  <si>
    <t>Dunbar</t>
  </si>
  <si>
    <t>Kim</t>
  </si>
  <si>
    <t>Tim</t>
  </si>
  <si>
    <t>Wayne</t>
  </si>
  <si>
    <t>Marshall</t>
  </si>
  <si>
    <t>Alan</t>
  </si>
  <si>
    <t>John</t>
  </si>
  <si>
    <t>Mark</t>
  </si>
  <si>
    <t>Lockheed Martin</t>
  </si>
  <si>
    <t>Martha</t>
  </si>
  <si>
    <t>Homeyer</t>
  </si>
  <si>
    <t>Lofthouse</t>
  </si>
  <si>
    <t>Jim</t>
  </si>
  <si>
    <t>Davis</t>
  </si>
  <si>
    <t>Dwertman</t>
  </si>
  <si>
    <t>Michael</t>
  </si>
  <si>
    <t>Daniel</t>
  </si>
  <si>
    <t>Burkoth</t>
  </si>
  <si>
    <t>Mike</t>
  </si>
  <si>
    <t>Eric</t>
  </si>
  <si>
    <t>Smith</t>
  </si>
  <si>
    <t>Gordon</t>
  </si>
  <si>
    <t>Contino</t>
  </si>
  <si>
    <t>Cooper</t>
  </si>
  <si>
    <t>Men</t>
  </si>
  <si>
    <t>Women</t>
  </si>
  <si>
    <t>Open std</t>
  </si>
  <si>
    <t>Richard</t>
  </si>
  <si>
    <t>Peter</t>
  </si>
  <si>
    <t>Williams</t>
  </si>
  <si>
    <t>Comas</t>
  </si>
  <si>
    <t>Donna</t>
  </si>
  <si>
    <t>Moore</t>
  </si>
  <si>
    <t>Tierney</t>
  </si>
  <si>
    <t>Vitucci</t>
  </si>
  <si>
    <t>Robert</t>
  </si>
  <si>
    <t>Tantino</t>
  </si>
  <si>
    <t>Canfield</t>
  </si>
  <si>
    <t>Janet</t>
  </si>
  <si>
    <t>DeGrazia</t>
  </si>
  <si>
    <t>Jeff</t>
  </si>
  <si>
    <t>Stotlar</t>
  </si>
  <si>
    <t>Betty</t>
  </si>
  <si>
    <t>King</t>
  </si>
  <si>
    <t>White</t>
  </si>
  <si>
    <t>Reynolds</t>
  </si>
  <si>
    <t>Jeanne</t>
  </si>
  <si>
    <t>Ragsdale</t>
  </si>
  <si>
    <t>Glenn</t>
  </si>
  <si>
    <t>Gender Open Standard</t>
  </si>
  <si>
    <t>Age-group standard</t>
  </si>
  <si>
    <t>Age-adjusted time</t>
  </si>
  <si>
    <t>Performance Level</t>
  </si>
  <si>
    <t>Adjustment Factor</t>
  </si>
  <si>
    <t>Steve Kohorst</t>
  </si>
  <si>
    <t>Chris Crawford</t>
  </si>
  <si>
    <t>Craig Lanza</t>
  </si>
  <si>
    <t>Nico Solomos</t>
  </si>
  <si>
    <t>Dave Faherty</t>
  </si>
  <si>
    <t>Linda Horowitz</t>
  </si>
  <si>
    <t>Donna Comas</t>
  </si>
  <si>
    <t>Peter Tierney</t>
  </si>
  <si>
    <t>Michael Burkoth</t>
  </si>
  <si>
    <t>Jim Vitucci</t>
  </si>
  <si>
    <t>Thomas Homeyer</t>
  </si>
  <si>
    <t>Richard Stotlar</t>
  </si>
  <si>
    <t>Betty Scott</t>
  </si>
  <si>
    <t>Team Score</t>
  </si>
  <si>
    <t>Marathon Time</t>
  </si>
  <si>
    <t>Susan Brozik</t>
  </si>
  <si>
    <t>Jean Herbert</t>
  </si>
  <si>
    <t>Christy St Clair</t>
  </si>
  <si>
    <t>Heather Condron</t>
  </si>
  <si>
    <t>Phillip Webster</t>
  </si>
  <si>
    <t>Tim Knowlton</t>
  </si>
  <si>
    <t>Jeff Umbreit</t>
  </si>
  <si>
    <t>David Kim</t>
  </si>
  <si>
    <t>Tod Davis</t>
  </si>
  <si>
    <t>Full Name</t>
  </si>
  <si>
    <t>Stewart Dutfield</t>
  </si>
  <si>
    <t>Deanne Horangic</t>
  </si>
  <si>
    <t>Dave Mabe</t>
  </si>
  <si>
    <t>Jackie Garrett</t>
  </si>
  <si>
    <t>Gene Leahy</t>
  </si>
  <si>
    <t>Gordon Smith</t>
  </si>
  <si>
    <t>Marshall Contino</t>
  </si>
  <si>
    <t>John Cooper</t>
  </si>
  <si>
    <t>Daniel Tantino</t>
  </si>
  <si>
    <t>Janet Canfield</t>
  </si>
  <si>
    <t>James Lofthouse</t>
  </si>
  <si>
    <t>Martha DeGrazia</t>
  </si>
  <si>
    <t>Richard King</t>
  </si>
  <si>
    <t>John Smith</t>
  </si>
  <si>
    <t>Jeanne Reynolds</t>
  </si>
  <si>
    <t>Glenn Ragsdale</t>
  </si>
  <si>
    <t>Christy</t>
  </si>
  <si>
    <t>Heather</t>
  </si>
  <si>
    <t>Condron</t>
  </si>
  <si>
    <t>Phillip</t>
  </si>
  <si>
    <t>Webster</t>
  </si>
  <si>
    <t>Knowlton</t>
  </si>
  <si>
    <t>Tod</t>
  </si>
  <si>
    <t>Umbreit</t>
  </si>
  <si>
    <t>Jean</t>
  </si>
  <si>
    <t>Herbert</t>
  </si>
  <si>
    <t>Susan</t>
  </si>
  <si>
    <t>Brozik</t>
  </si>
  <si>
    <t>Heller</t>
  </si>
  <si>
    <t>Kevin</t>
  </si>
  <si>
    <t>City</t>
  </si>
  <si>
    <t>State</t>
  </si>
  <si>
    <t>Division</t>
  </si>
  <si>
    <t>Bath Iron Works</t>
  </si>
  <si>
    <t>Ashby</t>
  </si>
  <si>
    <t>Robert Ashby</t>
  </si>
  <si>
    <t>Brunswick</t>
  </si>
  <si>
    <t>ME</t>
  </si>
  <si>
    <t>General Electric</t>
  </si>
  <si>
    <t>Hartshorne</t>
  </si>
  <si>
    <t>Chris Hartshorne</t>
  </si>
  <si>
    <t>NY</t>
  </si>
  <si>
    <t>Jeffrey</t>
  </si>
  <si>
    <t>Banger</t>
  </si>
  <si>
    <t>Jeffrey Banger</t>
  </si>
  <si>
    <t>Woolwich</t>
  </si>
  <si>
    <t>Barry</t>
  </si>
  <si>
    <t>Fifield</t>
  </si>
  <si>
    <t>Barry Fifield</t>
  </si>
  <si>
    <t>BMW Manufacturing Corp.</t>
  </si>
  <si>
    <t>Blackwell</t>
  </si>
  <si>
    <t>Alan Blackwell</t>
  </si>
  <si>
    <t>Wauwatosa</t>
  </si>
  <si>
    <t>WI</t>
  </si>
  <si>
    <t>United Space Alliance (USA)</t>
  </si>
  <si>
    <t>Sean</t>
  </si>
  <si>
    <t>Black</t>
  </si>
  <si>
    <t>Sean Black</t>
  </si>
  <si>
    <t>Henderson</t>
  </si>
  <si>
    <t>Eric Henderson</t>
  </si>
  <si>
    <t>Alex</t>
  </si>
  <si>
    <t>Hoerniss</t>
  </si>
  <si>
    <t>Alex Hoerniss</t>
  </si>
  <si>
    <t>Clifton Park</t>
  </si>
  <si>
    <t>Georges</t>
  </si>
  <si>
    <t>Dobbelaere</t>
  </si>
  <si>
    <t>Georges Dobbelaere</t>
  </si>
  <si>
    <t>Dallas</t>
  </si>
  <si>
    <t>TX</t>
  </si>
  <si>
    <t>Wagoner</t>
  </si>
  <si>
    <t>William Wagoner</t>
  </si>
  <si>
    <t>NC</t>
  </si>
  <si>
    <t>Edward</t>
  </si>
  <si>
    <t>Grabarkiewicz</t>
  </si>
  <si>
    <t>Edward Grabarkiewicz</t>
  </si>
  <si>
    <t>Lance</t>
  </si>
  <si>
    <t>Guliani</t>
  </si>
  <si>
    <t>Lance Guliani</t>
  </si>
  <si>
    <t>West Bath</t>
  </si>
  <si>
    <t>Hans</t>
  </si>
  <si>
    <t>Brandes</t>
  </si>
  <si>
    <t>Hans Brandes</t>
  </si>
  <si>
    <t>Falmouth</t>
  </si>
  <si>
    <t>Aaron</t>
  </si>
  <si>
    <t>Cook</t>
  </si>
  <si>
    <t>Aaron Cook</t>
  </si>
  <si>
    <t>North Wales</t>
  </si>
  <si>
    <t>PA</t>
  </si>
  <si>
    <t>Lynchburg</t>
  </si>
  <si>
    <t>VA</t>
  </si>
  <si>
    <t>Bizal</t>
  </si>
  <si>
    <t>Mike Bizal</t>
  </si>
  <si>
    <t>Exton</t>
  </si>
  <si>
    <t>Booz Allen Hamilton</t>
  </si>
  <si>
    <t>Alexandria</t>
  </si>
  <si>
    <t>Jos</t>
  </si>
  <si>
    <t>Hollander</t>
  </si>
  <si>
    <t>Jos Hollander</t>
  </si>
  <si>
    <t>Bergen</t>
  </si>
  <si>
    <t>NE</t>
  </si>
  <si>
    <t>Cincinnati</t>
  </si>
  <si>
    <t>OH</t>
  </si>
  <si>
    <t>UnumProvident</t>
  </si>
  <si>
    <t>NM</t>
  </si>
  <si>
    <t>Steven</t>
  </si>
  <si>
    <t>Abrahamson</t>
  </si>
  <si>
    <t>Steven Abrahamson</t>
  </si>
  <si>
    <t>Brenner</t>
  </si>
  <si>
    <t>Robert Brenner</t>
  </si>
  <si>
    <t>Hamilton</t>
  </si>
  <si>
    <t>ON</t>
  </si>
  <si>
    <t>Sheiner</t>
  </si>
  <si>
    <t>Jeff Sheiner</t>
  </si>
  <si>
    <t>Atlanta</t>
  </si>
  <si>
    <t>GA</t>
  </si>
  <si>
    <t>Albuquerque</t>
  </si>
  <si>
    <t>Gerry</t>
  </si>
  <si>
    <t>Gerry Dwertman</t>
  </si>
  <si>
    <t>Waukesha</t>
  </si>
  <si>
    <t>Furr</t>
  </si>
  <si>
    <t>Jeffrey Furr</t>
  </si>
  <si>
    <t>Arlington</t>
  </si>
  <si>
    <t>James Flanagan</t>
  </si>
  <si>
    <t>Haddonfield</t>
  </si>
  <si>
    <t>NJ</t>
  </si>
  <si>
    <t>Schwartz</t>
  </si>
  <si>
    <t>Dave Schwartz</t>
  </si>
  <si>
    <t>Christopher</t>
  </si>
  <si>
    <t>Utz</t>
  </si>
  <si>
    <t>Christopher Utz</t>
  </si>
  <si>
    <t>Linnea</t>
  </si>
  <si>
    <t>Olsen</t>
  </si>
  <si>
    <t>Linnea Olsen</t>
  </si>
  <si>
    <t>Petty</t>
  </si>
  <si>
    <t>William Petty</t>
  </si>
  <si>
    <t>Horner</t>
  </si>
  <si>
    <t>Michael Horner</t>
  </si>
  <si>
    <t>CO</t>
  </si>
  <si>
    <t>Urbanski</t>
  </si>
  <si>
    <t>Edward Urbanski</t>
  </si>
  <si>
    <t>Bauer</t>
  </si>
  <si>
    <t>Barry Bauer</t>
  </si>
  <si>
    <t>Merritt</t>
  </si>
  <si>
    <t>Richard Merritt</t>
  </si>
  <si>
    <t>Tina</t>
  </si>
  <si>
    <t>Jicha</t>
  </si>
  <si>
    <t>Tina Jicha</t>
  </si>
  <si>
    <t>Cannavaro</t>
  </si>
  <si>
    <t>Christopher Cannavaro</t>
  </si>
  <si>
    <t>St. Clair</t>
  </si>
  <si>
    <t>MD</t>
  </si>
  <si>
    <t>Busbee</t>
  </si>
  <si>
    <t>David Busbee</t>
  </si>
  <si>
    <t>Christine</t>
  </si>
  <si>
    <t>Dorfler</t>
  </si>
  <si>
    <t>Christine Dorfler</t>
  </si>
  <si>
    <t>Schnectady</t>
  </si>
  <si>
    <t>R. Neil</t>
  </si>
  <si>
    <t>Cowan</t>
  </si>
  <si>
    <t>Neil Cowan</t>
  </si>
  <si>
    <t>Michael Smith</t>
  </si>
  <si>
    <t>Martha White</t>
  </si>
  <si>
    <t>Kimberly</t>
  </si>
  <si>
    <t>Kimberly Williams</t>
  </si>
  <si>
    <t>Joel</t>
  </si>
  <si>
    <t>Lawrence</t>
  </si>
  <si>
    <t>Joel Lawrence</t>
  </si>
  <si>
    <t>Freytag</t>
  </si>
  <si>
    <t>Michael Freytag</t>
  </si>
  <si>
    <t>Larry</t>
  </si>
  <si>
    <t>LaPlante</t>
  </si>
  <si>
    <t>Larry LaPlante</t>
  </si>
  <si>
    <t>Ed</t>
  </si>
  <si>
    <t>Ferrell</t>
  </si>
  <si>
    <t>Ed Ferrell</t>
  </si>
  <si>
    <t>Grayson</t>
  </si>
  <si>
    <t>Gaye</t>
  </si>
  <si>
    <t>Cataldo</t>
  </si>
  <si>
    <t>Gaye Cataldo</t>
  </si>
  <si>
    <t>Jennifer</t>
  </si>
  <si>
    <t>Michenfelder</t>
  </si>
  <si>
    <t>Jennifer Michenfelder</t>
  </si>
  <si>
    <t>Lithonia</t>
  </si>
  <si>
    <t>Karen</t>
  </si>
  <si>
    <t>Shealy</t>
  </si>
  <si>
    <t>Karen Shealy</t>
  </si>
  <si>
    <t>Koontz</t>
  </si>
  <si>
    <t>Richard Koontz</t>
  </si>
  <si>
    <t>Kathryn</t>
  </si>
  <si>
    <t>Kathryn Koontz</t>
  </si>
  <si>
    <t>Whitehouse Station</t>
  </si>
  <si>
    <t>MI</t>
  </si>
  <si>
    <t>Pam</t>
  </si>
  <si>
    <t>Hayes</t>
  </si>
  <si>
    <t>Pam Hayes</t>
  </si>
  <si>
    <t>Ted</t>
  </si>
  <si>
    <t>Cin</t>
  </si>
  <si>
    <t>Ted Cin</t>
  </si>
  <si>
    <t>Guy</t>
  </si>
  <si>
    <t>Segars</t>
  </si>
  <si>
    <t>Guy A. Segars</t>
  </si>
  <si>
    <t>Chris Cannavaro</t>
  </si>
  <si>
    <t>Ashburn</t>
  </si>
  <si>
    <t>Wayne Dunbar</t>
  </si>
  <si>
    <t>Silver Spring</t>
  </si>
  <si>
    <t>Jones</t>
  </si>
  <si>
    <t>Mark Jones</t>
  </si>
  <si>
    <t>Fairfax Station</t>
  </si>
  <si>
    <t>Ken</t>
  </si>
  <si>
    <t>Robinson</t>
  </si>
  <si>
    <t>Ken Robinson</t>
  </si>
  <si>
    <t>Marietta</t>
  </si>
  <si>
    <t>Nawoj</t>
  </si>
  <si>
    <t>Alan Nawoj</t>
  </si>
  <si>
    <t>Marcy</t>
  </si>
  <si>
    <t>T.J.</t>
  </si>
  <si>
    <t>Candy</t>
  </si>
  <si>
    <t>T.J. Candy</t>
  </si>
  <si>
    <t>Fairfield</t>
  </si>
  <si>
    <t>Bowers</t>
  </si>
  <si>
    <t>Kevin Bowers</t>
  </si>
  <si>
    <t>Bellbrook</t>
  </si>
  <si>
    <t>Donahugh</t>
  </si>
  <si>
    <t>Tim Donahugh</t>
  </si>
  <si>
    <t>Henry</t>
  </si>
  <si>
    <t>Michael Henry</t>
  </si>
  <si>
    <t>Leo</t>
  </si>
  <si>
    <t>IN</t>
  </si>
  <si>
    <t>Jagela</t>
  </si>
  <si>
    <t>John Jagela</t>
  </si>
  <si>
    <t>Catonsville</t>
  </si>
  <si>
    <t>Rose</t>
  </si>
  <si>
    <t>Stephen Rose</t>
  </si>
  <si>
    <t>Greg</t>
  </si>
  <si>
    <t>Nash</t>
  </si>
  <si>
    <t>Greg Nash</t>
  </si>
  <si>
    <t>Boulder</t>
  </si>
  <si>
    <t>Edward Heller</t>
  </si>
  <si>
    <t>Ronald</t>
  </si>
  <si>
    <t>Manion</t>
  </si>
  <si>
    <t>Ron Manion</t>
  </si>
  <si>
    <t>Norristown</t>
  </si>
  <si>
    <t>Chuck</t>
  </si>
  <si>
    <t>Weidner</t>
  </si>
  <si>
    <t>Chuck Weidner</t>
  </si>
  <si>
    <t>3:23:03</t>
  </si>
  <si>
    <t>3:08:26</t>
  </si>
  <si>
    <t>3:33:05</t>
  </si>
  <si>
    <t>3:31:23</t>
  </si>
  <si>
    <t>3:53:08</t>
  </si>
  <si>
    <t>4:36:24</t>
  </si>
  <si>
    <t>3:34:47</t>
  </si>
  <si>
    <t>5:25:48</t>
  </si>
  <si>
    <t>3:18:03</t>
  </si>
  <si>
    <t>2:47:35</t>
  </si>
  <si>
    <t>3:07:28</t>
  </si>
  <si>
    <t>3:09:17</t>
  </si>
  <si>
    <t>3:52:12</t>
  </si>
  <si>
    <t>4:12:34</t>
  </si>
  <si>
    <t>3:17:23</t>
  </si>
  <si>
    <t>3:42:22</t>
  </si>
  <si>
    <t>4:25:36</t>
  </si>
  <si>
    <t>3:26:38</t>
  </si>
  <si>
    <t>4:02:56</t>
  </si>
  <si>
    <t>4:23:03</t>
  </si>
  <si>
    <t>3:22:20</t>
  </si>
  <si>
    <t>3:02:27</t>
  </si>
  <si>
    <t>3:18:35</t>
  </si>
  <si>
    <t>2:55:03</t>
  </si>
  <si>
    <t>3:16:47</t>
  </si>
  <si>
    <t>3:27:39</t>
  </si>
  <si>
    <t>3:06:47</t>
  </si>
  <si>
    <t>3:08:08</t>
  </si>
  <si>
    <t>3:36:37</t>
  </si>
  <si>
    <t>2:44:03</t>
  </si>
  <si>
    <t>2:44:38</t>
  </si>
  <si>
    <t>4:35:16</t>
  </si>
  <si>
    <t>2:46:54</t>
  </si>
  <si>
    <t>3:07:17</t>
  </si>
  <si>
    <t>3:59:24</t>
  </si>
  <si>
    <t>3:26:59</t>
  </si>
  <si>
    <t>2:57:53</t>
  </si>
  <si>
    <t>3:24:50</t>
  </si>
  <si>
    <t>4:18:31</t>
  </si>
  <si>
    <t>3:01:30</t>
  </si>
  <si>
    <t>2:49:15</t>
  </si>
  <si>
    <t>2:53:52</t>
  </si>
  <si>
    <t>2:58:40</t>
  </si>
  <si>
    <t>2:46:40</t>
  </si>
  <si>
    <t>Year</t>
  </si>
  <si>
    <t>Age Adjusted Time</t>
  </si>
  <si>
    <t>Perf Level</t>
  </si>
  <si>
    <t>WAVA team score</t>
  </si>
  <si>
    <t>2002 Results</t>
  </si>
  <si>
    <t>2001 Results</t>
  </si>
  <si>
    <t>Vanderlip</t>
  </si>
  <si>
    <t>Robert Vanderlip</t>
  </si>
  <si>
    <t>Roger</t>
  </si>
  <si>
    <t>Daniels</t>
  </si>
  <si>
    <t>Roger Daniels</t>
  </si>
  <si>
    <t>Gerber</t>
  </si>
  <si>
    <t>Mark Gerber</t>
  </si>
  <si>
    <t>St Clair</t>
  </si>
  <si>
    <t>Habben</t>
  </si>
  <si>
    <t>David Habben</t>
  </si>
  <si>
    <t>Boyden</t>
  </si>
  <si>
    <t>Peter Boyden</t>
  </si>
  <si>
    <t>Brand</t>
  </si>
  <si>
    <t>Thomas Brand</t>
  </si>
  <si>
    <t>Jacqueline</t>
  </si>
  <si>
    <t>Jacqueline Garrett</t>
  </si>
  <si>
    <t>Avaya</t>
  </si>
  <si>
    <t>Lowell</t>
  </si>
  <si>
    <t>Mutchelknaus</t>
  </si>
  <si>
    <t>Lowell Mutchelknaus</t>
  </si>
  <si>
    <t>Mueller</t>
  </si>
  <si>
    <t>David Mueller</t>
  </si>
  <si>
    <t>Vicki</t>
  </si>
  <si>
    <t>Melton</t>
  </si>
  <si>
    <t>Vicki Melton</t>
  </si>
  <si>
    <t>Paul</t>
  </si>
  <si>
    <t>Wendell</t>
  </si>
  <si>
    <t>Paul Wendell</t>
  </si>
  <si>
    <t>Mary</t>
  </si>
  <si>
    <t>Applegate</t>
  </si>
  <si>
    <t>Mary Applegate</t>
  </si>
  <si>
    <t>GE</t>
  </si>
  <si>
    <t>Wayte</t>
  </si>
  <si>
    <t>Peter Wayte</t>
  </si>
  <si>
    <t>Van Dusen</t>
  </si>
  <si>
    <t>Michael Van Dusen</t>
  </si>
  <si>
    <t>Benjamin</t>
  </si>
  <si>
    <t>Mulvaney</t>
  </si>
  <si>
    <t>Benjamin Mulvaney</t>
  </si>
  <si>
    <t>Gayle</t>
  </si>
  <si>
    <t>Gajus</t>
  </si>
  <si>
    <t>Gayle Gajus</t>
  </si>
  <si>
    <t>Gerald</t>
  </si>
  <si>
    <t>Gerald Dwertman</t>
  </si>
  <si>
    <t>Johnstone</t>
  </si>
  <si>
    <t>Chris Johnstone</t>
  </si>
  <si>
    <t>Archambeault</t>
  </si>
  <si>
    <t>David Archambeault</t>
  </si>
  <si>
    <t>Jesus</t>
  </si>
  <si>
    <t>Castillo</t>
  </si>
  <si>
    <t>Jesus Castillo</t>
  </si>
  <si>
    <t>Ramiro</t>
  </si>
  <si>
    <t>Herrera</t>
  </si>
  <si>
    <t>Ramiro Herrera</t>
  </si>
  <si>
    <t>Gross</t>
  </si>
  <si>
    <t>Michael Gross</t>
  </si>
  <si>
    <t>Elizabeth</t>
  </si>
  <si>
    <t>Toussaint</t>
  </si>
  <si>
    <t>Elizabeth Toussaint</t>
  </si>
  <si>
    <t>Stanley</t>
  </si>
  <si>
    <t>Reyes</t>
  </si>
  <si>
    <t>Stanley Reyes JR</t>
  </si>
  <si>
    <t>Marc</t>
  </si>
  <si>
    <t>Swerdlow</t>
  </si>
  <si>
    <t>Marc Swerdlow</t>
  </si>
  <si>
    <t>Chip</t>
  </si>
  <si>
    <t>Stuart</t>
  </si>
  <si>
    <t>Chip Stuart</t>
  </si>
  <si>
    <t>Kuhn</t>
  </si>
  <si>
    <t>Jeff Kuhn</t>
  </si>
  <si>
    <t>Trivers</t>
  </si>
  <si>
    <t>Chris Trivers</t>
  </si>
  <si>
    <t>Jasper</t>
  </si>
  <si>
    <t>Jasper Mueller</t>
  </si>
  <si>
    <t>Ivan</t>
  </si>
  <si>
    <t>Steber</t>
  </si>
  <si>
    <t>Ivan Steber</t>
  </si>
  <si>
    <t>Snowdon</t>
  </si>
  <si>
    <t>Paul Snowdon</t>
  </si>
  <si>
    <t>Patricia</t>
  </si>
  <si>
    <t>Klaus</t>
  </si>
  <si>
    <t>Patricia Klaus</t>
  </si>
  <si>
    <t>Hughes</t>
  </si>
  <si>
    <t>Patrick</t>
  </si>
  <si>
    <t>Devine</t>
  </si>
  <si>
    <t>Patrick Devine</t>
  </si>
  <si>
    <t>Gary</t>
  </si>
  <si>
    <t>Grilliot</t>
  </si>
  <si>
    <t>Gary Grilliot</t>
  </si>
  <si>
    <t>Huddell</t>
  </si>
  <si>
    <t>Benjamin Huddell</t>
  </si>
  <si>
    <t>Rod</t>
  </si>
  <si>
    <t>Pipinich</t>
  </si>
  <si>
    <t>Rod Pipinich</t>
  </si>
  <si>
    <t>Perry</t>
  </si>
  <si>
    <t>Kim Perry</t>
  </si>
  <si>
    <t>Edwin</t>
  </si>
  <si>
    <t>Edwin Heller</t>
  </si>
  <si>
    <t>Liane</t>
  </si>
  <si>
    <t>Pancoast</t>
  </si>
  <si>
    <t>Liane Pancoast</t>
  </si>
  <si>
    <t>Javier</t>
  </si>
  <si>
    <t>Martinez</t>
  </si>
  <si>
    <t>Javier Martinez</t>
  </si>
  <si>
    <t>Jim Lofthouse</t>
  </si>
  <si>
    <t>Roy</t>
  </si>
  <si>
    <t>Hill</t>
  </si>
  <si>
    <t>Roy Hill</t>
  </si>
  <si>
    <t>Douglas</t>
  </si>
  <si>
    <t>Deming</t>
  </si>
  <si>
    <t>Douglas Deming</t>
  </si>
  <si>
    <t>Ronda</t>
  </si>
  <si>
    <t>Hutchinson</t>
  </si>
  <si>
    <t>Ronda Hutchinson</t>
  </si>
  <si>
    <t>Floyd</t>
  </si>
  <si>
    <t>Farnham</t>
  </si>
  <si>
    <t>Floyd Farnham</t>
  </si>
  <si>
    <t>Karl</t>
  </si>
  <si>
    <t>Amundson</t>
  </si>
  <si>
    <t>Karl Amundson</t>
  </si>
  <si>
    <t>Dale</t>
  </si>
  <si>
    <t>Porter</t>
  </si>
  <si>
    <t>Dale Porter</t>
  </si>
  <si>
    <t>Raul</t>
  </si>
  <si>
    <t>Bermudez</t>
  </si>
  <si>
    <t>Raul Bermudez</t>
  </si>
  <si>
    <t>Bill</t>
  </si>
  <si>
    <t>Turley</t>
  </si>
  <si>
    <t>Bill Turley</t>
  </si>
  <si>
    <t>Tom</t>
  </si>
  <si>
    <t>Gladfelter</t>
  </si>
  <si>
    <t>Tom Gladfelter</t>
  </si>
  <si>
    <t>J. Frank</t>
  </si>
  <si>
    <t>J. Frank Smith</t>
  </si>
  <si>
    <t>Barbara</t>
  </si>
  <si>
    <t>Di Cola</t>
  </si>
  <si>
    <t>Barbara Di Cola</t>
  </si>
  <si>
    <t>Steele</t>
  </si>
  <si>
    <t>William Steele</t>
  </si>
  <si>
    <t>Diane</t>
  </si>
  <si>
    <t>Tanner</t>
  </si>
  <si>
    <t>Diane Tanner</t>
  </si>
  <si>
    <t>Jay</t>
  </si>
  <si>
    <t>Engel</t>
  </si>
  <si>
    <t>Jay Engel</t>
  </si>
  <si>
    <t>Hansen</t>
  </si>
  <si>
    <t>Elizabeth Hansen</t>
  </si>
  <si>
    <t>Andrew</t>
  </si>
  <si>
    <t>Bartczak</t>
  </si>
  <si>
    <t>Andrew Bartczak</t>
  </si>
  <si>
    <t>Microsoft</t>
  </si>
  <si>
    <t>Varnderhyde</t>
  </si>
  <si>
    <t>Michael Varnderhyde</t>
  </si>
  <si>
    <t>Ramesh</t>
  </si>
  <si>
    <t>Rajagopal</t>
  </si>
  <si>
    <t>Ramesh Rajagopal</t>
  </si>
  <si>
    <t>Jenne</t>
  </si>
  <si>
    <t>Pierce</t>
  </si>
  <si>
    <t>Jenne Pierce</t>
  </si>
  <si>
    <t>Qwest</t>
  </si>
  <si>
    <t>Carminati</t>
  </si>
  <si>
    <t>Tom Carminati</t>
  </si>
  <si>
    <t>John Curley</t>
  </si>
  <si>
    <t>Miller</t>
  </si>
  <si>
    <t>John Curley Miller</t>
  </si>
  <si>
    <t>George</t>
  </si>
  <si>
    <t>Huner</t>
  </si>
  <si>
    <t>George Huner</t>
  </si>
  <si>
    <t>Luis</t>
  </si>
  <si>
    <t>Rodriguez</t>
  </si>
  <si>
    <t>Luis Rodriguez</t>
  </si>
  <si>
    <t>Marley</t>
  </si>
  <si>
    <t>Mark Marley</t>
  </si>
  <si>
    <t>Wagner</t>
  </si>
  <si>
    <t>Robert Wagner</t>
  </si>
  <si>
    <t>Lake</t>
  </si>
  <si>
    <t>Richard Lake</t>
  </si>
  <si>
    <t>Western Wireless</t>
  </si>
  <si>
    <t>Pazaski</t>
  </si>
  <si>
    <t>Kevin Pazaski</t>
  </si>
  <si>
    <t>Terry</t>
  </si>
  <si>
    <t>Tucker</t>
  </si>
  <si>
    <t>Terry Tucker</t>
  </si>
  <si>
    <t>Christianson</t>
  </si>
  <si>
    <t>Jeff Christianson</t>
  </si>
  <si>
    <t>2000 Results</t>
  </si>
  <si>
    <t>La Chance</t>
  </si>
  <si>
    <t>Richard La Chance</t>
  </si>
  <si>
    <t>Plymale</t>
  </si>
  <si>
    <t>Wayne Plymale</t>
  </si>
  <si>
    <t>Cicero</t>
  </si>
  <si>
    <t>Martin</t>
  </si>
  <si>
    <t>Martin Cicero</t>
  </si>
  <si>
    <t>Wisch</t>
  </si>
  <si>
    <t>Mark Wisch</t>
  </si>
  <si>
    <t>Gerard</t>
  </si>
  <si>
    <t>Gerard Flanagan</t>
  </si>
  <si>
    <t>Wolf</t>
  </si>
  <si>
    <t>Jonathan</t>
  </si>
  <si>
    <t>Jonathan Wolf</t>
  </si>
  <si>
    <t>Omaggio</t>
  </si>
  <si>
    <t>Timothy</t>
  </si>
  <si>
    <t>Timothy Omaggio</t>
  </si>
  <si>
    <t>Turanchik</t>
  </si>
  <si>
    <t>Bill Turanchik</t>
  </si>
  <si>
    <t>Parker</t>
  </si>
  <si>
    <t>Theodore</t>
  </si>
  <si>
    <t>Theodore Parker</t>
  </si>
  <si>
    <t>Sharkey</t>
  </si>
  <si>
    <t>Jill</t>
  </si>
  <si>
    <t>Jill Sharkey</t>
  </si>
  <si>
    <t>Laux</t>
  </si>
  <si>
    <t>Alice</t>
  </si>
  <si>
    <t>Alice Laux</t>
  </si>
  <si>
    <t>Daudelin</t>
  </si>
  <si>
    <t>Timothy Daudelin</t>
  </si>
  <si>
    <t>Prater</t>
  </si>
  <si>
    <t>Bill Prater</t>
  </si>
  <si>
    <t>Deleski</t>
  </si>
  <si>
    <t>Madeline</t>
  </si>
  <si>
    <t>Madeline Deleski</t>
  </si>
  <si>
    <t>Fisher</t>
  </si>
  <si>
    <t>David Fisher</t>
  </si>
  <si>
    <t>Marcinkowski</t>
  </si>
  <si>
    <t>Peter Marcinkowski</t>
  </si>
  <si>
    <t>Ganschow</t>
  </si>
  <si>
    <t>Frank</t>
  </si>
  <si>
    <t>Frank Ganschow</t>
  </si>
  <si>
    <t>Booz-Allen &amp; Hamilton</t>
  </si>
  <si>
    <t>Hellenga</t>
  </si>
  <si>
    <t>Gary Hellenga</t>
  </si>
  <si>
    <t>Lettmann</t>
  </si>
  <si>
    <t>Mark Lettmann</t>
  </si>
  <si>
    <t>Cuce</t>
  </si>
  <si>
    <t>Carol Ann</t>
  </si>
  <si>
    <t>Carol Ann Cuce</t>
  </si>
  <si>
    <t>Clarence</t>
  </si>
  <si>
    <t>Clarence Williams</t>
  </si>
  <si>
    <t>Schaffstein</t>
  </si>
  <si>
    <t>Fred</t>
  </si>
  <si>
    <t>Fred Schaffstein</t>
  </si>
  <si>
    <t>Fiene</t>
  </si>
  <si>
    <t>Michael Fiene</t>
  </si>
  <si>
    <t>Piazza</t>
  </si>
  <si>
    <t>Tom Piazza</t>
  </si>
  <si>
    <t>James Moore</t>
  </si>
  <si>
    <t>David Stewart</t>
  </si>
  <si>
    <t>Vasta</t>
  </si>
  <si>
    <t>Donald</t>
  </si>
  <si>
    <t>Donald Vasta</t>
  </si>
  <si>
    <t>Desharnais</t>
  </si>
  <si>
    <t>Richard Desharnais</t>
  </si>
  <si>
    <t>Reyes Jr</t>
  </si>
  <si>
    <t>Stanley Reyes Jr</t>
  </si>
  <si>
    <t>Sheffer</t>
  </si>
  <si>
    <t>Gary Sheffer</t>
  </si>
  <si>
    <t>Michael Miller</t>
  </si>
  <si>
    <t>Shellum-Allenson</t>
  </si>
  <si>
    <t>Kris</t>
  </si>
  <si>
    <t>Kris Shellum-Allenson</t>
  </si>
  <si>
    <t>Manning</t>
  </si>
  <si>
    <t>Robert Manning</t>
  </si>
  <si>
    <t>Hawkins</t>
  </si>
  <si>
    <t>Darrell</t>
  </si>
  <si>
    <t>Darrell Hawkins</t>
  </si>
  <si>
    <t>Hurtado</t>
  </si>
  <si>
    <t>Joe</t>
  </si>
  <si>
    <t>Joe Hurtado</t>
  </si>
  <si>
    <t>Borschel</t>
  </si>
  <si>
    <t>Thomas Borschel</t>
  </si>
  <si>
    <t>Ferguson</t>
  </si>
  <si>
    <t>Darryl</t>
  </si>
  <si>
    <t>Darryl Ferguson</t>
  </si>
  <si>
    <t>Jenkins</t>
  </si>
  <si>
    <t>Dwayne</t>
  </si>
  <si>
    <t>Dwayne Jenkins</t>
  </si>
  <si>
    <t>Potterfield</t>
  </si>
  <si>
    <t>Joan</t>
  </si>
  <si>
    <t>Joan Potterfield</t>
  </si>
  <si>
    <t>Lovejoy</t>
  </si>
  <si>
    <t>Charlie</t>
  </si>
  <si>
    <t>Charlie Lovejoy</t>
  </si>
  <si>
    <t>Schmid</t>
  </si>
  <si>
    <t>Michael Schmid</t>
  </si>
  <si>
    <t>Sumner</t>
  </si>
  <si>
    <t>Shelley</t>
  </si>
  <si>
    <t>Shelley Sumner</t>
  </si>
  <si>
    <t>Ramirez</t>
  </si>
  <si>
    <t>Angel (Jacobo)</t>
  </si>
  <si>
    <t>Angel (Jacobo) Ramirez</t>
  </si>
  <si>
    <t>Degen</t>
  </si>
  <si>
    <t>Rolf</t>
  </si>
  <si>
    <t>Rolf Degen</t>
  </si>
  <si>
    <t>Case</t>
  </si>
  <si>
    <t>John Case</t>
  </si>
  <si>
    <t>Dixon</t>
  </si>
  <si>
    <t>Thomas Dixon</t>
  </si>
  <si>
    <t>Lee</t>
  </si>
  <si>
    <t>Stephen Lee</t>
  </si>
  <si>
    <t>Napolitano</t>
  </si>
  <si>
    <t>Eugene</t>
  </si>
  <si>
    <t>Eugene Napolitano</t>
  </si>
  <si>
    <t>Sequiera</t>
  </si>
  <si>
    <t>Claude</t>
  </si>
  <si>
    <t>Claude Sequiera</t>
  </si>
  <si>
    <t>Quintero</t>
  </si>
  <si>
    <t>Cisco</t>
  </si>
  <si>
    <t>Cisco Quintero</t>
  </si>
  <si>
    <t>Keck</t>
  </si>
  <si>
    <t>Jim Keck</t>
  </si>
  <si>
    <t>Higgins</t>
  </si>
  <si>
    <t>Kathleen</t>
  </si>
  <si>
    <t>Kathleen Higgins</t>
  </si>
  <si>
    <t>Puzio</t>
  </si>
  <si>
    <t>Kelly</t>
  </si>
  <si>
    <t>Kelly Puzio</t>
  </si>
  <si>
    <t>SBC (PacBell)</t>
  </si>
  <si>
    <t>James Hill</t>
  </si>
  <si>
    <t>Werner</t>
  </si>
  <si>
    <t>Bradford</t>
  </si>
  <si>
    <t>Bradford Werner</t>
  </si>
  <si>
    <t>Rosner</t>
  </si>
  <si>
    <t>Mike Rosner</t>
  </si>
  <si>
    <t>Hambrick</t>
  </si>
  <si>
    <t>Bill Hambrick</t>
  </si>
  <si>
    <t>Wing</t>
  </si>
  <si>
    <t>Lucille</t>
  </si>
  <si>
    <t>Lucille Wing</t>
  </si>
  <si>
    <t>Hartinian</t>
  </si>
  <si>
    <t>Patti</t>
  </si>
  <si>
    <t>Patti Hartinian</t>
  </si>
  <si>
    <t>Koplinski</t>
  </si>
  <si>
    <t>Trent</t>
  </si>
  <si>
    <t>Trent Koplinski</t>
  </si>
  <si>
    <t>Hathaway</t>
  </si>
  <si>
    <t>Rich</t>
  </si>
  <si>
    <t>Rich Hathaway</t>
  </si>
  <si>
    <t>Steve White</t>
  </si>
  <si>
    <t>Green</t>
  </si>
  <si>
    <t>Keva</t>
  </si>
  <si>
    <t>Keva Green</t>
  </si>
  <si>
    <t>Pacheco</t>
  </si>
  <si>
    <t>Anthony</t>
  </si>
  <si>
    <t>Anthony Pacheco</t>
  </si>
  <si>
    <t>U S WEST</t>
  </si>
  <si>
    <t>Dowling</t>
  </si>
  <si>
    <t>Catriona</t>
  </si>
  <si>
    <t>Catriona Dowling</t>
  </si>
  <si>
    <t>Joyce</t>
  </si>
  <si>
    <t>Yvonne</t>
  </si>
  <si>
    <t>Yvonne Joyce</t>
  </si>
  <si>
    <t>Cruz</t>
  </si>
  <si>
    <t>Tarcisio</t>
  </si>
  <si>
    <t>Tarcisio Cruz</t>
  </si>
  <si>
    <t>Kocanda</t>
  </si>
  <si>
    <t>Anthony Kocanda</t>
  </si>
  <si>
    <t>Wilkowske</t>
  </si>
  <si>
    <t>Cynthia</t>
  </si>
  <si>
    <t>Cynthia Wilkowske</t>
  </si>
  <si>
    <t>John Miller</t>
  </si>
  <si>
    <t>West</t>
  </si>
  <si>
    <t>David West</t>
  </si>
  <si>
    <t>Bostow</t>
  </si>
  <si>
    <t>Jeff Bostow</t>
  </si>
  <si>
    <t>Dennis</t>
  </si>
  <si>
    <t>Dennis Martinez</t>
  </si>
  <si>
    <t>Weaver</t>
  </si>
  <si>
    <t>Jerry</t>
  </si>
  <si>
    <t>Jerry Weaver</t>
  </si>
  <si>
    <t>Gutman</t>
  </si>
  <si>
    <t>Polly</t>
  </si>
  <si>
    <t>Polly Gutman</t>
  </si>
  <si>
    <t>Hernandez</t>
  </si>
  <si>
    <t>Rob</t>
  </si>
  <si>
    <t>Rob Hernandez</t>
  </si>
  <si>
    <t>UNUM-Colonial</t>
  </si>
  <si>
    <t>Blaser</t>
  </si>
  <si>
    <t>Laura</t>
  </si>
  <si>
    <t>Laura Blaser</t>
  </si>
  <si>
    <t>1999 Results</t>
  </si>
  <si>
    <t>Neupauer</t>
  </si>
  <si>
    <t>Tom Neupauer</t>
  </si>
  <si>
    <t>St.Clair</t>
  </si>
  <si>
    <t>Chisty</t>
  </si>
  <si>
    <t>Chisty St.Clair</t>
  </si>
  <si>
    <t>Gettings</t>
  </si>
  <si>
    <t>Tom Gettings</t>
  </si>
  <si>
    <t>Tim Omaggio</t>
  </si>
  <si>
    <t>Kim Dunbar</t>
  </si>
  <si>
    <t>Muniz</t>
  </si>
  <si>
    <t>Fred Muniz</t>
  </si>
  <si>
    <t>Johansen</t>
  </si>
  <si>
    <t>Wendy</t>
  </si>
  <si>
    <t>Wendy Johansen</t>
  </si>
  <si>
    <t>Tim Daudelin</t>
  </si>
  <si>
    <t>Brodfuehrer</t>
  </si>
  <si>
    <t>Bob</t>
  </si>
  <si>
    <t>Bob Brodfuehrer</t>
  </si>
  <si>
    <t>Chris Marshall</t>
  </si>
  <si>
    <t>Tutzauer</t>
  </si>
  <si>
    <t>Wayne Tutzauer</t>
  </si>
  <si>
    <t>Romanoskie</t>
  </si>
  <si>
    <t>Walter</t>
  </si>
  <si>
    <t>Walter Romanoskie</t>
  </si>
  <si>
    <t>Booz-Allen&amp;Hamilton</t>
  </si>
  <si>
    <t>Eddy</t>
  </si>
  <si>
    <t>Katlin</t>
  </si>
  <si>
    <t>Katlin Eddy</t>
  </si>
  <si>
    <t>Rodgers</t>
  </si>
  <si>
    <t>Sandra</t>
  </si>
  <si>
    <t>Sandra Rodgers</t>
  </si>
  <si>
    <t>Schindel</t>
  </si>
  <si>
    <t>Allyson</t>
  </si>
  <si>
    <t>Allyson Schindel</t>
  </si>
  <si>
    <t xml:space="preserve">Don </t>
  </si>
  <si>
    <t>Don  Vasta</t>
  </si>
  <si>
    <t>Gugger</t>
  </si>
  <si>
    <t>Daniel Gugger</t>
  </si>
  <si>
    <t>De Grazia</t>
  </si>
  <si>
    <t>Martha De Grazia</t>
  </si>
  <si>
    <t xml:space="preserve">Rod </t>
  </si>
  <si>
    <t>Rod  Pipinich</t>
  </si>
  <si>
    <t>Trudeau</t>
  </si>
  <si>
    <t>Lucien</t>
  </si>
  <si>
    <t>Lucien Trudeau</t>
  </si>
  <si>
    <t>John Davis</t>
  </si>
  <si>
    <t xml:space="preserve">Darryl </t>
  </si>
  <si>
    <t>Darryl  Ferguson</t>
  </si>
  <si>
    <t>Jackson</t>
  </si>
  <si>
    <t xml:space="preserve">Keith </t>
  </si>
  <si>
    <t>Keith  Jackson</t>
  </si>
  <si>
    <t>Kurtz</t>
  </si>
  <si>
    <t xml:space="preserve">Peter </t>
  </si>
  <si>
    <t>Peter  Kurtz</t>
  </si>
  <si>
    <t>Mullins</t>
  </si>
  <si>
    <t xml:space="preserve">Marie </t>
  </si>
  <si>
    <t>Marie  Mullins</t>
  </si>
  <si>
    <t xml:space="preserve">Roy </t>
  </si>
  <si>
    <t>Roy  Hill</t>
  </si>
  <si>
    <t xml:space="preserve">Elizabeth </t>
  </si>
  <si>
    <t>Elizabeth  Scott</t>
  </si>
  <si>
    <t>William Turley</t>
  </si>
  <si>
    <t>McCullough</t>
  </si>
  <si>
    <t>Stephen McCullough</t>
  </si>
  <si>
    <t>James Keck</t>
  </si>
  <si>
    <t>Tan</t>
  </si>
  <si>
    <t>Edwin Tan</t>
  </si>
  <si>
    <t>Vanderhyden</t>
  </si>
  <si>
    <t>Carol</t>
  </si>
  <si>
    <t>Carol Vanderhyden</t>
  </si>
  <si>
    <t>Read</t>
  </si>
  <si>
    <t xml:space="preserve">Cheryl </t>
  </si>
  <si>
    <t>Cheryl  Read</t>
  </si>
  <si>
    <t>Ward</t>
  </si>
  <si>
    <t>Catherine</t>
  </si>
  <si>
    <t>Catherine Ward</t>
  </si>
  <si>
    <t>Denefle</t>
  </si>
  <si>
    <t>Regis</t>
  </si>
  <si>
    <t>Regis Denefle</t>
  </si>
  <si>
    <t>McDonald</t>
  </si>
  <si>
    <t>Jamie</t>
  </si>
  <si>
    <t>Jamie McDonald</t>
  </si>
  <si>
    <t>Olson</t>
  </si>
  <si>
    <t>Al</t>
  </si>
  <si>
    <t>Al Olson</t>
  </si>
  <si>
    <t>Kenison</t>
  </si>
  <si>
    <t>Roxanne</t>
  </si>
  <si>
    <t>Roxanne Kenison</t>
  </si>
  <si>
    <t>Pacific Telesis</t>
  </si>
  <si>
    <t>Oscar</t>
  </si>
  <si>
    <t>Oscar Martinez</t>
  </si>
  <si>
    <t>Lock</t>
  </si>
  <si>
    <t>Dat</t>
  </si>
  <si>
    <t>Dat Lock</t>
  </si>
  <si>
    <t>Grant</t>
  </si>
  <si>
    <t>Eric Grant</t>
  </si>
  <si>
    <t>Herrin</t>
  </si>
  <si>
    <t>Steve Herrin</t>
  </si>
  <si>
    <t>Frantz</t>
  </si>
  <si>
    <t>Mark Frantz</t>
  </si>
  <si>
    <t>UNUM</t>
  </si>
  <si>
    <t>Rundell</t>
  </si>
  <si>
    <t>Jonathon</t>
  </si>
  <si>
    <t>Jonathon Rundell</t>
  </si>
  <si>
    <t>Kirner</t>
  </si>
  <si>
    <t>Tom Kirner</t>
  </si>
  <si>
    <t>Keough</t>
  </si>
  <si>
    <t xml:space="preserve">Sean </t>
  </si>
  <si>
    <t>Sean  Keough</t>
  </si>
  <si>
    <t>US WEST</t>
  </si>
  <si>
    <t>Lind</t>
  </si>
  <si>
    <t>Alan Lind</t>
  </si>
  <si>
    <t>John Scott</t>
  </si>
  <si>
    <t xml:space="preserve">George </t>
  </si>
  <si>
    <t>George  Huner</t>
  </si>
  <si>
    <t>Dave Huner</t>
  </si>
  <si>
    <t>Dick</t>
  </si>
  <si>
    <t>Dick Lake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</si>
</sst>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
    <numFmt numFmtId="167" formatCode="hh:\n\n:ss"/>
    <numFmt numFmtId="168" formatCode="0.000"/>
    <numFmt numFmtId="169" formatCode="m:ss"/>
  </numFmts>
  <fonts count="10">
    <font>
      <sz val="10"/>
      <name val="Arial"/>
      <family val="0"/>
    </font>
    <font>
      <b/>
      <sz val="10"/>
      <name val="Arial"/>
      <family val="2"/>
    </font>
    <font>
      <sz val="10"/>
      <color indexed="8"/>
      <name val="Arial"/>
      <family val="0"/>
    </font>
    <font>
      <sz val="8"/>
      <name val="Tahoma"/>
      <family val="0"/>
    </font>
    <font>
      <b/>
      <sz val="8"/>
      <name val="Tahoma"/>
      <family val="2"/>
    </font>
    <font>
      <u val="single"/>
      <sz val="10"/>
      <color indexed="12"/>
      <name val="Arial"/>
      <family val="0"/>
    </font>
    <font>
      <u val="single"/>
      <sz val="10"/>
      <color indexed="36"/>
      <name val="Arial"/>
      <family val="0"/>
    </font>
    <font>
      <b/>
      <sz val="9"/>
      <name val="Geneva"/>
      <family val="0"/>
    </font>
    <font>
      <sz val="9"/>
      <name val="Geneva"/>
      <family val="0"/>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horizontal="center"/>
    </xf>
    <xf numFmtId="21" fontId="0" fillId="0" borderId="0" xfId="0" applyNumberFormat="1" applyAlignment="1">
      <alignment/>
    </xf>
    <xf numFmtId="0" fontId="0" fillId="0" borderId="0" xfId="0" applyBorder="1" applyAlignment="1">
      <alignment/>
    </xf>
    <xf numFmtId="21" fontId="0" fillId="0" borderId="0" xfId="0" applyNumberFormat="1" applyBorder="1" applyAlignment="1">
      <alignment/>
    </xf>
    <xf numFmtId="21" fontId="0" fillId="0" borderId="1"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6"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21" fontId="0" fillId="0" borderId="4" xfId="0" applyNumberFormat="1" applyBorder="1" applyAlignment="1">
      <alignment/>
    </xf>
    <xf numFmtId="0" fontId="0" fillId="0" borderId="5" xfId="0" applyBorder="1" applyAlignment="1">
      <alignment/>
    </xf>
    <xf numFmtId="21" fontId="0" fillId="0" borderId="3" xfId="0" applyNumberFormat="1" applyBorder="1" applyAlignment="1">
      <alignment/>
    </xf>
    <xf numFmtId="21" fontId="0" fillId="0" borderId="5" xfId="0" applyNumberFormat="1" applyBorder="1" applyAlignment="1">
      <alignment/>
    </xf>
    <xf numFmtId="21" fontId="0" fillId="0" borderId="6" xfId="0" applyNumberFormat="1" applyBorder="1" applyAlignment="1">
      <alignment/>
    </xf>
    <xf numFmtId="9" fontId="0" fillId="0" borderId="5" xfId="0" applyNumberFormat="1" applyBorder="1" applyAlignment="1">
      <alignment/>
    </xf>
    <xf numFmtId="9" fontId="0" fillId="0" borderId="1" xfId="0" applyNumberFormat="1" applyBorder="1" applyAlignment="1">
      <alignment/>
    </xf>
    <xf numFmtId="9" fontId="0" fillId="0" borderId="6" xfId="0" applyNumberFormat="1" applyBorder="1" applyAlignment="1">
      <alignment/>
    </xf>
    <xf numFmtId="165" fontId="0" fillId="0" borderId="7" xfId="0" applyNumberFormat="1" applyBorder="1" applyAlignment="1">
      <alignment/>
    </xf>
    <xf numFmtId="165" fontId="0" fillId="0" borderId="8" xfId="0" applyNumberFormat="1" applyBorder="1" applyAlignment="1">
      <alignment/>
    </xf>
    <xf numFmtId="165" fontId="0" fillId="0" borderId="0" xfId="0" applyNumberFormat="1" applyBorder="1" applyAlignment="1">
      <alignment/>
    </xf>
    <xf numFmtId="165" fontId="0" fillId="0" borderId="4" xfId="0" applyNumberFormat="1" applyBorder="1" applyAlignment="1">
      <alignment/>
    </xf>
    <xf numFmtId="165" fontId="0" fillId="0" borderId="6" xfId="0" applyNumberFormat="1" applyBorder="1" applyAlignment="1">
      <alignment/>
    </xf>
    <xf numFmtId="46" fontId="0" fillId="0" borderId="6" xfId="0" applyNumberFormat="1" applyBorder="1" applyAlignment="1">
      <alignment/>
    </xf>
    <xf numFmtId="0" fontId="1" fillId="0" borderId="0" xfId="0" applyFont="1" applyAlignment="1">
      <alignment wrapText="1"/>
    </xf>
    <xf numFmtId="0" fontId="2" fillId="0" borderId="9" xfId="21" applyFont="1" applyFill="1" applyBorder="1" applyAlignment="1">
      <alignment horizontal="left"/>
      <protection/>
    </xf>
    <xf numFmtId="0" fontId="2" fillId="0" borderId="9" xfId="21" applyFont="1" applyFill="1" applyBorder="1" applyAlignment="1">
      <alignment horizontal="right"/>
      <protection/>
    </xf>
    <xf numFmtId="19" fontId="2" fillId="0" borderId="9" xfId="21" applyNumberFormat="1" applyFont="1" applyFill="1" applyBorder="1" applyAlignment="1">
      <alignment horizontal="right"/>
      <protection/>
    </xf>
    <xf numFmtId="0" fontId="1" fillId="0" borderId="0" xfId="0" applyFont="1" applyAlignment="1">
      <alignment/>
    </xf>
    <xf numFmtId="0" fontId="1" fillId="2" borderId="1" xfId="0" applyFont="1" applyFill="1" applyBorder="1" applyAlignment="1">
      <alignment wrapText="1"/>
    </xf>
    <xf numFmtId="0" fontId="1" fillId="2" borderId="1" xfId="0" applyFont="1" applyFill="1" applyBorder="1" applyAlignment="1">
      <alignment horizontal="center" wrapText="1"/>
    </xf>
    <xf numFmtId="21" fontId="1" fillId="2" borderId="1" xfId="0" applyNumberFormat="1" applyFont="1" applyFill="1" applyBorder="1" applyAlignment="1">
      <alignment horizontal="center" wrapText="1"/>
    </xf>
    <xf numFmtId="165" fontId="1" fillId="2" borderId="1" xfId="0" applyNumberFormat="1" applyFont="1" applyFill="1" applyBorder="1" applyAlignment="1">
      <alignment horizontal="center" wrapText="1"/>
    </xf>
    <xf numFmtId="0" fontId="0" fillId="0" borderId="0" xfId="0" applyFill="1" applyBorder="1" applyAlignment="1">
      <alignment/>
    </xf>
    <xf numFmtId="21" fontId="0" fillId="0" borderId="0" xfId="0" applyNumberFormat="1" applyFill="1" applyBorder="1" applyAlignment="1">
      <alignment/>
    </xf>
    <xf numFmtId="165" fontId="0" fillId="0" borderId="0" xfId="0" applyNumberFormat="1" applyFill="1" applyBorder="1" applyAlignment="1">
      <alignment/>
    </xf>
    <xf numFmtId="2" fontId="0" fillId="0" borderId="0" xfId="0" applyNumberFormat="1" applyFill="1" applyBorder="1" applyAlignment="1">
      <alignment/>
    </xf>
    <xf numFmtId="2" fontId="0" fillId="3" borderId="0" xfId="0" applyNumberFormat="1" applyFill="1" applyBorder="1" applyAlignment="1">
      <alignment/>
    </xf>
    <xf numFmtId="0" fontId="2" fillId="0" borderId="0" xfId="22" applyFont="1" applyFill="1" applyBorder="1" applyAlignment="1">
      <alignment horizontal="left"/>
      <protection/>
    </xf>
    <xf numFmtId="0" fontId="2" fillId="0" borderId="0" xfId="22" applyFont="1" applyFill="1" applyBorder="1" applyAlignment="1">
      <alignment horizontal="center"/>
      <protection/>
    </xf>
    <xf numFmtId="21" fontId="2" fillId="0" borderId="0" xfId="22" applyNumberFormat="1" applyFont="1" applyFill="1" applyBorder="1" applyAlignment="1">
      <alignment horizontal="right"/>
      <protection/>
    </xf>
    <xf numFmtId="21" fontId="2" fillId="3" borderId="0" xfId="22" applyNumberFormat="1" applyFont="1" applyFill="1" applyBorder="1" applyAlignment="1">
      <alignment horizontal="right"/>
      <protection/>
    </xf>
    <xf numFmtId="0" fontId="2" fillId="0" borderId="9" xfId="21" applyFont="1" applyFill="1" applyBorder="1" applyAlignment="1">
      <alignment horizontal="center"/>
      <protection/>
    </xf>
    <xf numFmtId="0" fontId="1" fillId="0" borderId="0" xfId="0" applyFont="1" applyAlignment="1">
      <alignment/>
    </xf>
    <xf numFmtId="0" fontId="0" fillId="0" borderId="0" xfId="0" applyFont="1" applyAlignment="1">
      <alignment/>
    </xf>
    <xf numFmtId="49" fontId="0" fillId="0" borderId="0" xfId="0" applyNumberFormat="1" applyAlignment="1">
      <alignment/>
    </xf>
    <xf numFmtId="2" fontId="1" fillId="0" borderId="0" xfId="0" applyNumberFormat="1" applyFont="1" applyAlignment="1">
      <alignment/>
    </xf>
    <xf numFmtId="49" fontId="0" fillId="3" borderId="0" xfId="0" applyNumberFormat="1" applyFill="1" applyAlignment="1">
      <alignment/>
    </xf>
    <xf numFmtId="49" fontId="0" fillId="3" borderId="0" xfId="0" applyNumberFormat="1" applyFont="1" applyFill="1" applyAlignment="1">
      <alignment/>
    </xf>
    <xf numFmtId="21" fontId="0" fillId="0" borderId="0" xfId="0" applyNumberFormat="1" applyFont="1" applyFill="1" applyBorder="1" applyAlignment="1">
      <alignment/>
    </xf>
    <xf numFmtId="165" fontId="0" fillId="0" borderId="0" xfId="0" applyNumberFormat="1" applyFont="1" applyFill="1" applyBorder="1" applyAlignment="1">
      <alignment/>
    </xf>
    <xf numFmtId="2" fontId="0" fillId="0" borderId="0" xfId="0" applyNumberFormat="1" applyFont="1" applyFill="1" applyBorder="1" applyAlignment="1">
      <alignment/>
    </xf>
    <xf numFmtId="49" fontId="0" fillId="0" borderId="0" xfId="0" applyNumberFormat="1" applyFont="1" applyAlignment="1">
      <alignment/>
    </xf>
    <xf numFmtId="2" fontId="0" fillId="3" borderId="0" xfId="0" applyNumberFormat="1" applyFont="1" applyFill="1" applyBorder="1" applyAlignment="1">
      <alignment/>
    </xf>
    <xf numFmtId="2" fontId="0" fillId="4" borderId="0" xfId="0" applyNumberFormat="1" applyFont="1" applyFill="1" applyBorder="1" applyAlignment="1">
      <alignment/>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right" wrapText="1"/>
    </xf>
    <xf numFmtId="2" fontId="7" fillId="0" borderId="0" xfId="0" applyNumberFormat="1" applyFont="1" applyAlignment="1">
      <alignment horizontal="right" wrapText="1"/>
    </xf>
    <xf numFmtId="2" fontId="7" fillId="0" borderId="0" xfId="0" applyNumberFormat="1" applyFont="1" applyAlignment="1">
      <alignment horizontal="center" wrapText="1"/>
    </xf>
    <xf numFmtId="165" fontId="7" fillId="0" borderId="0" xfId="0" applyNumberFormat="1" applyFont="1" applyAlignment="1">
      <alignment horizontal="right" wrapText="1"/>
    </xf>
    <xf numFmtId="0" fontId="0" fillId="0" borderId="0" xfId="0" applyNumberFormat="1" applyBorder="1" applyAlignment="1" quotePrefix="1">
      <alignment/>
    </xf>
    <xf numFmtId="0" fontId="0" fillId="0" borderId="0" xfId="0" applyNumberFormat="1" applyBorder="1" applyAlignment="1" quotePrefix="1">
      <alignment horizontal="center"/>
    </xf>
    <xf numFmtId="2" fontId="1" fillId="0" borderId="0" xfId="0" applyNumberFormat="1" applyFont="1" applyFill="1" applyBorder="1" applyAlignment="1">
      <alignment horizontal="center"/>
    </xf>
    <xf numFmtId="2" fontId="0" fillId="0" borderId="0" xfId="0" applyNumberFormat="1" applyAlignment="1">
      <alignment horizontal="center"/>
    </xf>
    <xf numFmtId="0" fontId="0" fillId="0" borderId="0" xfId="0" applyFill="1" applyBorder="1" applyAlignment="1">
      <alignment horizontal="center"/>
    </xf>
    <xf numFmtId="0" fontId="1" fillId="0" borderId="0" xfId="0" applyFont="1" applyAlignment="1">
      <alignment/>
    </xf>
    <xf numFmtId="21" fontId="0" fillId="0" borderId="0" xfId="0" applyNumberFormat="1" applyFont="1" applyFill="1" applyBorder="1" applyAlignment="1">
      <alignment/>
    </xf>
    <xf numFmtId="0" fontId="1" fillId="0" borderId="0" xfId="0" applyFont="1" applyFill="1" applyBorder="1" applyAlignment="1">
      <alignment/>
    </xf>
    <xf numFmtId="21" fontId="8" fillId="0" borderId="0" xfId="0" applyNumberFormat="1" applyFont="1" applyFill="1" applyBorder="1" applyAlignment="1">
      <alignment/>
    </xf>
    <xf numFmtId="2" fontId="1" fillId="0" borderId="0" xfId="0"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PLP Calculator"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156"/>
  <sheetViews>
    <sheetView tabSelected="1" zoomScale="90" zoomScaleNormal="90" workbookViewId="0" topLeftCell="A1">
      <selection activeCell="A1" sqref="A1"/>
    </sheetView>
  </sheetViews>
  <sheetFormatPr defaultColWidth="9.140625" defaultRowHeight="12.75"/>
  <cols>
    <col min="1" max="1" width="19.57421875" style="0" customWidth="1"/>
    <col min="2" max="2" width="10.421875" style="0" customWidth="1"/>
    <col min="3" max="3" width="12.8515625" style="0" customWidth="1"/>
    <col min="4" max="4" width="17.140625" style="0" customWidth="1"/>
    <col min="5" max="5" width="5.421875" style="0" customWidth="1"/>
    <col min="6" max="6" width="6.57421875" style="0" customWidth="1"/>
    <col min="7" max="7" width="7.00390625" style="0" customWidth="1"/>
    <col min="8" max="8" width="6.28125" style="1" customWidth="1"/>
    <col min="9" max="9" width="5.140625" style="0" customWidth="1"/>
    <col min="10" max="10" width="9.28125" style="0" customWidth="1"/>
    <col min="11" max="11" width="10.8515625" style="2" customWidth="1"/>
    <col min="12" max="12" width="8.28125" style="6" customWidth="1"/>
    <col min="13" max="13" width="10.8515625" style="0" customWidth="1"/>
    <col min="14" max="14" width="9.140625" style="2" customWidth="1"/>
    <col min="15" max="15" width="7.57421875" style="0" customWidth="1"/>
    <col min="16" max="16" width="8.140625" style="0" customWidth="1"/>
    <col min="17" max="17" width="5.421875" style="0" customWidth="1"/>
  </cols>
  <sheetData>
    <row r="1" spans="1:17" s="26" customFormat="1" ht="51">
      <c r="A1" s="31" t="s">
        <v>3</v>
      </c>
      <c r="B1" s="31" t="s">
        <v>5</v>
      </c>
      <c r="C1" s="31" t="s">
        <v>4</v>
      </c>
      <c r="D1" s="31" t="s">
        <v>117</v>
      </c>
      <c r="E1" s="32" t="s">
        <v>6</v>
      </c>
      <c r="F1" s="32" t="s">
        <v>0</v>
      </c>
      <c r="G1" s="32" t="s">
        <v>148</v>
      </c>
      <c r="H1" s="32" t="s">
        <v>149</v>
      </c>
      <c r="I1" s="32" t="s">
        <v>150</v>
      </c>
      <c r="J1" s="32" t="s">
        <v>107</v>
      </c>
      <c r="K1" s="33" t="s">
        <v>88</v>
      </c>
      <c r="L1" s="34" t="s">
        <v>92</v>
      </c>
      <c r="M1" s="32" t="s">
        <v>89</v>
      </c>
      <c r="N1" s="33" t="s">
        <v>90</v>
      </c>
      <c r="O1" s="32" t="s">
        <v>91</v>
      </c>
      <c r="P1" s="32" t="s">
        <v>106</v>
      </c>
      <c r="Q1" s="45"/>
    </row>
    <row r="2" spans="1:17" s="26" customFormat="1" ht="12.75">
      <c r="A2" s="40" t="s">
        <v>47</v>
      </c>
      <c r="B2" s="40" t="s">
        <v>55</v>
      </c>
      <c r="C2" s="40" t="s">
        <v>75</v>
      </c>
      <c r="D2" s="40" t="s">
        <v>126</v>
      </c>
      <c r="E2" s="41" t="s">
        <v>8</v>
      </c>
      <c r="F2" s="41">
        <v>53</v>
      </c>
      <c r="G2" s="40" t="s">
        <v>204</v>
      </c>
      <c r="H2" s="41" t="s">
        <v>205</v>
      </c>
      <c r="I2" s="41">
        <v>1</v>
      </c>
      <c r="J2" s="54" t="s">
        <v>399</v>
      </c>
      <c r="K2" s="51">
        <f>IF($E2="M",'Adj factors'!$B$3,IF($E2="F",'Adj factors'!$C$3,0))</f>
        <v>0.0880787037037037</v>
      </c>
      <c r="L2" s="52">
        <f>IF(AND($F2&gt;7,$F2&lt;101,$E2="M"),INDEX('Adj factors'!$B$1:$B$100,$F2,1),IF(AND($F2&gt;7,$F2&lt;101,$E2="F"),INDEX('Adj factors'!$C$1:$C$100,$F2,1),1))</f>
        <v>0.891</v>
      </c>
      <c r="M2" s="51">
        <f aca="true" t="shared" si="0" ref="M2:M41">IF($L2=0,0,$K2/$L2)</f>
        <v>0.09885376397722076</v>
      </c>
      <c r="N2" s="51">
        <f aca="true" t="shared" si="1" ref="N2:N41">IF($J2=0,0,$J2*$L2)</f>
        <v>0.11006531249999998</v>
      </c>
      <c r="O2" s="55">
        <f aca="true" t="shared" si="2" ref="O2:O41">IF($J2=0,0,TRUNC(10000*$M2/$J2)/100)</f>
        <v>80.02</v>
      </c>
      <c r="P2" s="48">
        <f>SUM(O2:O5)</f>
        <v>308.38</v>
      </c>
      <c r="Q2" s="45"/>
    </row>
    <row r="3" spans="1:17" s="26" customFormat="1" ht="12.75">
      <c r="A3" s="40" t="s">
        <v>47</v>
      </c>
      <c r="B3" s="40" t="s">
        <v>16</v>
      </c>
      <c r="C3" s="40" t="s">
        <v>38</v>
      </c>
      <c r="D3" s="40" t="s">
        <v>240</v>
      </c>
      <c r="E3" s="41" t="s">
        <v>8</v>
      </c>
      <c r="F3" s="41">
        <v>65</v>
      </c>
      <c r="G3" s="40" t="s">
        <v>241</v>
      </c>
      <c r="H3" s="41" t="s">
        <v>242</v>
      </c>
      <c r="I3" s="41">
        <v>1</v>
      </c>
      <c r="J3" s="47" t="s">
        <v>380</v>
      </c>
      <c r="K3" s="36">
        <f>IF($E3="M",'Adj factors'!$B$3,IF($E3="F",'Adj factors'!$C$3,0))</f>
        <v>0.0880787037037037</v>
      </c>
      <c r="L3" s="37">
        <f>IF(AND($F3&gt;7,$F3&lt;101,$E3="M"),INDEX('Adj factors'!$B$1:$B$100,$F3,1),IF(AND($F3&gt;7,$F3&lt;101,$E3="F"),INDEX('Adj factors'!$C$1:$C$100,$F3,1),1))</f>
        <v>0.7975</v>
      </c>
      <c r="M3" s="36">
        <f t="shared" si="0"/>
        <v>0.11044351561592941</v>
      </c>
      <c r="N3" s="36">
        <f t="shared" si="1"/>
        <v>0.11443755787037038</v>
      </c>
      <c r="O3" s="38">
        <f t="shared" si="2"/>
        <v>76.96</v>
      </c>
      <c r="P3" s="30"/>
      <c r="Q3" s="45"/>
    </row>
    <row r="4" spans="1:17" s="26" customFormat="1" ht="12.75">
      <c r="A4" s="40" t="s">
        <v>47</v>
      </c>
      <c r="B4" s="40" t="s">
        <v>351</v>
      </c>
      <c r="C4" s="40" t="s">
        <v>352</v>
      </c>
      <c r="D4" s="40" t="s">
        <v>353</v>
      </c>
      <c r="E4" s="41" t="s">
        <v>8</v>
      </c>
      <c r="F4" s="41">
        <v>28</v>
      </c>
      <c r="G4" s="40" t="s">
        <v>354</v>
      </c>
      <c r="H4" s="41" t="s">
        <v>255</v>
      </c>
      <c r="I4" s="41">
        <v>1</v>
      </c>
      <c r="J4" s="54" t="s">
        <v>395</v>
      </c>
      <c r="K4" s="51">
        <f>IF($E4="M",'Adj factors'!$B$3,IF($E4="F",'Adj factors'!$C$3,0))</f>
        <v>0.0880787037037037</v>
      </c>
      <c r="L4" s="52">
        <f>IF(AND($F4&gt;7,$F4&lt;101,$E4="M"),INDEX('Adj factors'!$B$1:$B$100,$F4,1),IF(AND($F4&gt;7,$F4&lt;101,$E4="F"),INDEX('Adj factors'!$C$1:$C$100,$F4,1),1))</f>
        <v>1</v>
      </c>
      <c r="M4" s="51">
        <f t="shared" si="0"/>
        <v>0.0880787037037037</v>
      </c>
      <c r="N4" s="51">
        <f t="shared" si="1"/>
        <v>0.11590277777777779</v>
      </c>
      <c r="O4" s="53">
        <f t="shared" si="2"/>
        <v>75.99</v>
      </c>
      <c r="P4" s="30"/>
      <c r="Q4" s="45"/>
    </row>
    <row r="5" spans="1:17" s="26" customFormat="1" ht="12.75">
      <c r="A5" s="40" t="s">
        <v>47</v>
      </c>
      <c r="B5" s="40" t="s">
        <v>142</v>
      </c>
      <c r="C5" s="40" t="s">
        <v>143</v>
      </c>
      <c r="D5" s="40" t="s">
        <v>109</v>
      </c>
      <c r="E5" s="41" t="s">
        <v>10</v>
      </c>
      <c r="F5" s="41">
        <v>46</v>
      </c>
      <c r="G5" s="40" t="s">
        <v>233</v>
      </c>
      <c r="H5" s="41" t="s">
        <v>221</v>
      </c>
      <c r="I5" s="41">
        <v>1</v>
      </c>
      <c r="J5" s="50" t="s">
        <v>385</v>
      </c>
      <c r="K5" s="51">
        <f>IF($E5="M",'Adj factors'!$B$3,IF($E5="F",'Adj factors'!$C$3,0))</f>
        <v>0.09642361111111113</v>
      </c>
      <c r="L5" s="52">
        <f>IF(AND($F5&gt;7,$F5&lt;101,$E5="M"),INDEX('Adj factors'!$B$1:$B$100,$F5,1),IF(AND($F5&gt;7,$F5&lt;101,$E5="F"),INDEX('Adj factors'!$C$1:$C$100,$F5,1),1))</f>
        <v>0.9271</v>
      </c>
      <c r="M5" s="51">
        <f t="shared" si="0"/>
        <v>0.10400562087273339</v>
      </c>
      <c r="N5" s="51">
        <f t="shared" si="1"/>
        <v>0.1278518113425926</v>
      </c>
      <c r="O5" s="56">
        <f t="shared" si="2"/>
        <v>75.41</v>
      </c>
      <c r="P5" s="30"/>
      <c r="Q5" s="45"/>
    </row>
    <row r="6" spans="1:17" s="26" customFormat="1" ht="12.75">
      <c r="A6" s="40" t="s">
        <v>47</v>
      </c>
      <c r="B6" s="40" t="s">
        <v>360</v>
      </c>
      <c r="C6" s="40" t="s">
        <v>361</v>
      </c>
      <c r="D6" s="40" t="s">
        <v>362</v>
      </c>
      <c r="E6" s="41" t="s">
        <v>8</v>
      </c>
      <c r="F6" s="41">
        <v>39</v>
      </c>
      <c r="G6" s="40" t="s">
        <v>239</v>
      </c>
      <c r="H6" s="41" t="s">
        <v>186</v>
      </c>
      <c r="I6" s="41">
        <v>1</v>
      </c>
      <c r="J6" s="54" t="s">
        <v>402</v>
      </c>
      <c r="K6" s="51">
        <f>IF($E6="M",'Adj factors'!$B$3,IF($E6="F",'Adj factors'!$C$3,0))</f>
        <v>0.0880787037037037</v>
      </c>
      <c r="L6" s="52">
        <f>IF(AND($F6&gt;7,$F6&lt;101,$E6="M"),INDEX('Adj factors'!$B$1:$B$100,$F6,1),IF(AND($F6&gt;7,$F6&lt;101,$E6="F"),INDEX('Adj factors'!$C$1:$C$100,$F6,1),1))</f>
        <v>0.9904</v>
      </c>
      <c r="M6" s="51">
        <f t="shared" si="0"/>
        <v>0.08893245527433734</v>
      </c>
      <c r="N6" s="51">
        <f t="shared" si="1"/>
        <v>0.12483166666666666</v>
      </c>
      <c r="O6" s="53">
        <f t="shared" si="2"/>
        <v>70.55</v>
      </c>
      <c r="P6" s="30"/>
      <c r="Q6" s="45"/>
    </row>
    <row r="7" spans="1:17" s="26" customFormat="1" ht="12.75">
      <c r="A7" s="40" t="s">
        <v>47</v>
      </c>
      <c r="B7" s="40" t="s">
        <v>57</v>
      </c>
      <c r="C7" s="40" t="s">
        <v>208</v>
      </c>
      <c r="D7" s="40" t="s">
        <v>209</v>
      </c>
      <c r="E7" s="41" t="s">
        <v>8</v>
      </c>
      <c r="F7" s="41">
        <v>42</v>
      </c>
      <c r="G7" s="40" t="s">
        <v>210</v>
      </c>
      <c r="H7" s="41" t="s">
        <v>205</v>
      </c>
      <c r="I7" s="41">
        <v>1</v>
      </c>
      <c r="J7" s="47" t="s">
        <v>363</v>
      </c>
      <c r="K7" s="36">
        <f>IF($E7="M",'Adj factors'!$B$3,IF($E7="F",'Adj factors'!$C$3,0))</f>
        <v>0.0880787037037037</v>
      </c>
      <c r="L7" s="37">
        <f>IF(AND($F7&gt;7,$F7&lt;101,$E7="M"),INDEX('Adj factors'!$B$1:$B$100,$F7,1),IF(AND($F7&gt;7,$F7&lt;101,$E7="F"),INDEX('Adj factors'!$C$1:$C$100,$F7,1),1))</f>
        <v>0.9695</v>
      </c>
      <c r="M7" s="36">
        <f t="shared" si="0"/>
        <v>0.09084961702290222</v>
      </c>
      <c r="N7" s="36">
        <f t="shared" si="1"/>
        <v>0.1367062326388889</v>
      </c>
      <c r="O7" s="38">
        <f t="shared" si="2"/>
        <v>64.42</v>
      </c>
      <c r="P7" s="30"/>
      <c r="Q7" s="45"/>
    </row>
    <row r="8" spans="1:17" s="26" customFormat="1" ht="12.75">
      <c r="A8" s="40" t="s">
        <v>47</v>
      </c>
      <c r="B8" s="40" t="s">
        <v>190</v>
      </c>
      <c r="C8" s="40" t="s">
        <v>146</v>
      </c>
      <c r="D8" s="40" t="s">
        <v>355</v>
      </c>
      <c r="E8" s="41" t="s">
        <v>8</v>
      </c>
      <c r="F8" s="41">
        <v>40</v>
      </c>
      <c r="G8" s="40" t="s">
        <v>233</v>
      </c>
      <c r="H8" s="41" t="s">
        <v>221</v>
      </c>
      <c r="I8" s="41">
        <v>1</v>
      </c>
      <c r="J8" s="47" t="s">
        <v>383</v>
      </c>
      <c r="K8" s="36">
        <f>IF($E8="M",'Adj factors'!$B$3,IF($E8="F",'Adj factors'!$C$3,0))</f>
        <v>0.0880787037037037</v>
      </c>
      <c r="L8" s="37">
        <f>IF(AND($F8&gt;7,$F8&lt;101,$E8="M"),INDEX('Adj factors'!$B$1:$B$100,$F8,1),IF(AND($F8&gt;7,$F8&lt;101,$E8="F"),INDEX('Adj factors'!$C$1:$C$100,$F8,1),1))</f>
        <v>0.9835</v>
      </c>
      <c r="M8" s="36">
        <f t="shared" si="0"/>
        <v>0.0895563840403698</v>
      </c>
      <c r="N8" s="36">
        <f t="shared" si="1"/>
        <v>0.13819085648148147</v>
      </c>
      <c r="O8" s="38">
        <f t="shared" si="2"/>
        <v>63.73</v>
      </c>
      <c r="P8" s="30"/>
      <c r="Q8" s="45"/>
    </row>
    <row r="9" spans="1:17" s="26" customFormat="1" ht="12.75">
      <c r="A9" s="40" t="s">
        <v>47</v>
      </c>
      <c r="B9" s="40" t="s">
        <v>356</v>
      </c>
      <c r="C9" s="40" t="s">
        <v>357</v>
      </c>
      <c r="D9" s="40" t="s">
        <v>358</v>
      </c>
      <c r="E9" s="41" t="s">
        <v>8</v>
      </c>
      <c r="F9" s="41">
        <v>47</v>
      </c>
      <c r="G9" s="40" t="s">
        <v>359</v>
      </c>
      <c r="H9" s="41" t="s">
        <v>205</v>
      </c>
      <c r="I9" s="41">
        <v>1</v>
      </c>
      <c r="J9" s="47" t="s">
        <v>394</v>
      </c>
      <c r="K9" s="36">
        <f>IF($E9="M",'Adj factors'!$B$3,IF($E9="F",'Adj factors'!$C$3,0))</f>
        <v>0.0880787037037037</v>
      </c>
      <c r="L9" s="37">
        <f>IF(AND($F9&gt;7,$F9&lt;101,$E9="M"),INDEX('Adj factors'!$B$1:$B$100,$F9,1),IF(AND($F9&gt;7,$F9&lt;101,$E9="F"),INDEX('Adj factors'!$C$1:$C$100,$F9,1),1))</f>
        <v>0.9344</v>
      </c>
      <c r="M9" s="36">
        <f t="shared" si="0"/>
        <v>0.0942623113267377</v>
      </c>
      <c r="N9" s="36">
        <f t="shared" si="1"/>
        <v>0.17861748148148146</v>
      </c>
      <c r="O9" s="38">
        <f t="shared" si="2"/>
        <v>49.31</v>
      </c>
      <c r="P9" s="30"/>
      <c r="Q9" s="45"/>
    </row>
    <row r="10" spans="1:17" s="26" customFormat="1" ht="12.75">
      <c r="A10" s="40"/>
      <c r="B10" s="40"/>
      <c r="C10" s="40"/>
      <c r="D10" s="40"/>
      <c r="E10" s="41"/>
      <c r="F10" s="41"/>
      <c r="G10" s="40"/>
      <c r="H10" s="41"/>
      <c r="I10" s="41"/>
      <c r="J10" s="47"/>
      <c r="K10" s="36"/>
      <c r="L10" s="37"/>
      <c r="M10" s="36"/>
      <c r="N10" s="36"/>
      <c r="O10" s="38"/>
      <c r="P10" s="30"/>
      <c r="Q10" s="45"/>
    </row>
    <row r="11" spans="1:17" s="26" customFormat="1" ht="12.75">
      <c r="A11" s="40" t="s">
        <v>151</v>
      </c>
      <c r="B11" s="40" t="s">
        <v>160</v>
      </c>
      <c r="C11" s="40" t="s">
        <v>161</v>
      </c>
      <c r="D11" s="40" t="s">
        <v>162</v>
      </c>
      <c r="E11" s="41" t="s">
        <v>8</v>
      </c>
      <c r="F11" s="41">
        <v>41</v>
      </c>
      <c r="G11" s="40" t="s">
        <v>163</v>
      </c>
      <c r="H11" s="41" t="s">
        <v>155</v>
      </c>
      <c r="I11" s="41">
        <v>2</v>
      </c>
      <c r="J11" s="49" t="s">
        <v>406</v>
      </c>
      <c r="K11" s="36">
        <f>IF($E11="M",'Adj factors'!$B$3,IF($E11="F",'Adj factors'!$C$3,0))</f>
        <v>0.0880787037037037</v>
      </c>
      <c r="L11" s="37">
        <f>IF(AND($F11&gt;7,$F11&lt;101,$E11="M"),INDEX('Adj factors'!$B$1:$B$100,$F11,1),IF(AND($F11&gt;7,$F11&lt;101,$E11="F"),INDEX('Adj factors'!$C$1:$C$100,$F11,1),1))</f>
        <v>0.9765</v>
      </c>
      <c r="M11" s="36">
        <f>IF($L11=0,0,$K11/$L11)</f>
        <v>0.09019836528797101</v>
      </c>
      <c r="N11" s="36">
        <f>IF($J11=0,0,$J11*$L11)</f>
        <v>0.11302083333333333</v>
      </c>
      <c r="O11" s="38">
        <f>IF($J11=0,0,TRUNC(10000*$M11/$J11)/100)</f>
        <v>77.93</v>
      </c>
      <c r="P11" s="48">
        <f>SUM(O11:O14)</f>
        <v>305.28000000000003</v>
      </c>
      <c r="Q11" s="45"/>
    </row>
    <row r="12" spans="1:17" s="26" customFormat="1" ht="12.75">
      <c r="A12" s="40" t="s">
        <v>151</v>
      </c>
      <c r="B12" s="40" t="s">
        <v>316</v>
      </c>
      <c r="C12" s="40" t="s">
        <v>317</v>
      </c>
      <c r="D12" s="40" t="s">
        <v>318</v>
      </c>
      <c r="E12" s="41" t="s">
        <v>8</v>
      </c>
      <c r="F12" s="41">
        <v>42</v>
      </c>
      <c r="G12" s="40" t="s">
        <v>154</v>
      </c>
      <c r="H12" s="41" t="s">
        <v>155</v>
      </c>
      <c r="I12" s="41">
        <v>2</v>
      </c>
      <c r="J12" s="47" t="s">
        <v>403</v>
      </c>
      <c r="K12" s="36">
        <f>IF($E12="M",'Adj factors'!$B$3,IF($E12="F",'Adj factors'!$C$3,0))</f>
        <v>0.0880787037037037</v>
      </c>
      <c r="L12" s="37">
        <f>IF(AND($F12&gt;7,$F12&lt;101,$E12="M"),INDEX('Adj factors'!$B$1:$B$100,$F12,1),IF(AND($F12&gt;7,$F12&lt;101,$E12="F"),INDEX('Adj factors'!$C$1:$C$100,$F12,1),1))</f>
        <v>0.9695</v>
      </c>
      <c r="M12" s="36">
        <f>IF($L12=0,0,$K12/$L12)</f>
        <v>0.09084961702290222</v>
      </c>
      <c r="N12" s="36">
        <f>IF($J12=0,0,$J12*$L12)</f>
        <v>0.11394991319444445</v>
      </c>
      <c r="O12" s="38">
        <f>IF($J12=0,0,TRUNC(10000*$M12/$J12)/100)</f>
        <v>77.29</v>
      </c>
      <c r="P12" s="30"/>
      <c r="Q12" s="45"/>
    </row>
    <row r="13" spans="1:17" s="26" customFormat="1" ht="12.75">
      <c r="A13" s="40" t="s">
        <v>151</v>
      </c>
      <c r="B13" s="40" t="s">
        <v>193</v>
      </c>
      <c r="C13" s="40" t="s">
        <v>194</v>
      </c>
      <c r="D13" s="40" t="s">
        <v>195</v>
      </c>
      <c r="E13" s="41" t="s">
        <v>8</v>
      </c>
      <c r="F13" s="41">
        <v>43</v>
      </c>
      <c r="G13" s="40" t="s">
        <v>196</v>
      </c>
      <c r="H13" s="41" t="s">
        <v>155</v>
      </c>
      <c r="I13" s="41">
        <v>2</v>
      </c>
      <c r="J13" s="47" t="s">
        <v>404</v>
      </c>
      <c r="K13" s="36">
        <f>IF($E13="M",'Adj factors'!$B$3,IF($E13="F",'Adj factors'!$C$3,0))</f>
        <v>0.0880787037037037</v>
      </c>
      <c r="L13" s="37">
        <f>IF(AND($F13&gt;7,$F13&lt;101,$E13="M"),INDEX('Adj factors'!$B$1:$B$100,$F13,1),IF(AND($F13&gt;7,$F13&lt;101,$E13="F"),INDEX('Adj factors'!$C$1:$C$100,$F13,1),1))</f>
        <v>0.9626</v>
      </c>
      <c r="M13" s="36">
        <f>IF($L13=0,0,$K13/$L13)</f>
        <v>0.09150083493008902</v>
      </c>
      <c r="N13" s="36">
        <f>IF($J13=0,0,$J13*$L13)</f>
        <v>0.11622503703703704</v>
      </c>
      <c r="O13" s="38">
        <f>IF($J13=0,0,TRUNC(10000*$M13/$J13)/100)</f>
        <v>75.78</v>
      </c>
      <c r="P13" s="30"/>
      <c r="Q13" s="45"/>
    </row>
    <row r="14" spans="1:17" s="26" customFormat="1" ht="12.75">
      <c r="A14" s="40" t="s">
        <v>151</v>
      </c>
      <c r="B14" s="40" t="s">
        <v>197</v>
      </c>
      <c r="C14" s="40" t="s">
        <v>198</v>
      </c>
      <c r="D14" s="40" t="s">
        <v>199</v>
      </c>
      <c r="E14" s="41" t="s">
        <v>8</v>
      </c>
      <c r="F14" s="41">
        <v>44</v>
      </c>
      <c r="G14" s="40" t="s">
        <v>200</v>
      </c>
      <c r="H14" s="41" t="s">
        <v>155</v>
      </c>
      <c r="I14" s="41">
        <v>2</v>
      </c>
      <c r="J14" s="47" t="s">
        <v>405</v>
      </c>
      <c r="K14" s="36">
        <f>IF($E14="M",'Adj factors'!$B$3,IF($E14="F",'Adj factors'!$C$3,0))</f>
        <v>0.0880787037037037</v>
      </c>
      <c r="L14" s="37">
        <f>IF(AND($F14&gt;7,$F14&lt;101,$E14="M"),INDEX('Adj factors'!$B$1:$B$100,$F14,1),IF(AND($F14&gt;7,$F14&lt;101,$E14="F"),INDEX('Adj factors'!$C$1:$C$100,$F14,1),1))</f>
        <v>0.9556</v>
      </c>
      <c r="M14" s="36">
        <f>IF($L14=0,0,$K14/$L14)</f>
        <v>0.09217110056896578</v>
      </c>
      <c r="N14" s="36">
        <f>IF($J14=0,0,$J14*$L14)</f>
        <v>0.11856518518518519</v>
      </c>
      <c r="O14" s="38">
        <f>IF($J14=0,0,TRUNC(10000*$M14/$J14)/100)</f>
        <v>74.28</v>
      </c>
      <c r="P14" s="30"/>
      <c r="Q14" s="45"/>
    </row>
    <row r="15" spans="1:17" s="26" customFormat="1" ht="12.75">
      <c r="A15" s="40"/>
      <c r="B15" s="40"/>
      <c r="C15" s="40"/>
      <c r="D15" s="40"/>
      <c r="E15" s="41"/>
      <c r="F15" s="41"/>
      <c r="G15" s="40"/>
      <c r="H15" s="41"/>
      <c r="I15" s="41"/>
      <c r="J15" s="47"/>
      <c r="K15" s="36"/>
      <c r="L15" s="37"/>
      <c r="M15" s="36"/>
      <c r="N15" s="36"/>
      <c r="O15" s="38"/>
      <c r="P15" s="30"/>
      <c r="Q15" s="45"/>
    </row>
    <row r="16" spans="1:17" s="26" customFormat="1" ht="12.75">
      <c r="A16" s="40" t="s">
        <v>20</v>
      </c>
      <c r="B16" s="40" t="s">
        <v>24</v>
      </c>
      <c r="C16" s="40" t="s">
        <v>23</v>
      </c>
      <c r="D16" s="40" t="s">
        <v>94</v>
      </c>
      <c r="E16" s="41" t="s">
        <v>8</v>
      </c>
      <c r="F16" s="41">
        <v>41</v>
      </c>
      <c r="G16" s="40" t="s">
        <v>185</v>
      </c>
      <c r="H16" s="41" t="s">
        <v>186</v>
      </c>
      <c r="I16" s="41">
        <v>1</v>
      </c>
      <c r="J16" s="54" t="s">
        <v>372</v>
      </c>
      <c r="K16" s="51">
        <f>IF($E16="M",'Adj factors'!$B$3,IF($E16="F",'Adj factors'!$C$3,0))</f>
        <v>0.0880787037037037</v>
      </c>
      <c r="L16" s="52">
        <f>IF(AND($F16&gt;7,$F16&lt;101,$E16="M"),INDEX('Adj factors'!$B$1:$B$100,$F16,1),IF(AND($F16&gt;7,$F16&lt;101,$E16="F"),INDEX('Adj factors'!$C$1:$C$100,$F16,1),1))</f>
        <v>0.9765</v>
      </c>
      <c r="M16" s="51">
        <f t="shared" si="0"/>
        <v>0.09019836528797101</v>
      </c>
      <c r="N16" s="51">
        <f t="shared" si="1"/>
        <v>0.11364244791666668</v>
      </c>
      <c r="O16" s="53">
        <f t="shared" si="2"/>
        <v>77.5</v>
      </c>
      <c r="P16" s="48">
        <f>SUM(O16:O19)</f>
        <v>298.14</v>
      </c>
      <c r="Q16" s="45"/>
    </row>
    <row r="17" spans="1:17" s="26" customFormat="1" ht="12.75">
      <c r="A17" s="40" t="s">
        <v>20</v>
      </c>
      <c r="B17" s="40" t="s">
        <v>32</v>
      </c>
      <c r="C17" s="40" t="s">
        <v>31</v>
      </c>
      <c r="D17" s="40" t="s">
        <v>95</v>
      </c>
      <c r="E17" s="41" t="s">
        <v>8</v>
      </c>
      <c r="F17" s="41">
        <v>34</v>
      </c>
      <c r="G17" s="40" t="s">
        <v>170</v>
      </c>
      <c r="H17" s="41" t="s">
        <v>171</v>
      </c>
      <c r="I17" s="41">
        <v>1</v>
      </c>
      <c r="J17" s="50" t="s">
        <v>392</v>
      </c>
      <c r="K17" s="51">
        <f>IF($E17="M",'Adj factors'!$B$3,IF($E17="F",'Adj factors'!$C$3,0))</f>
        <v>0.0880787037037037</v>
      </c>
      <c r="L17" s="52">
        <f>IF(AND($F17&gt;7,$F17&lt;101,$E17="M"),INDEX('Adj factors'!$B$1:$B$100,$F17,1),IF(AND($F17&gt;7,$F17&lt;101,$E17="F"),INDEX('Adj factors'!$C$1:$C$100,$F17,1),1))</f>
        <v>1</v>
      </c>
      <c r="M17" s="51">
        <f t="shared" si="0"/>
        <v>0.0880787037037037</v>
      </c>
      <c r="N17" s="51">
        <f t="shared" si="1"/>
        <v>0.11392361111111111</v>
      </c>
      <c r="O17" s="53">
        <f t="shared" si="2"/>
        <v>77.31</v>
      </c>
      <c r="P17" s="30"/>
      <c r="Q17" s="45"/>
    </row>
    <row r="18" spans="1:17" s="26" customFormat="1" ht="12.75">
      <c r="A18" s="40" t="s">
        <v>20</v>
      </c>
      <c r="B18" s="40" t="s">
        <v>28</v>
      </c>
      <c r="C18" s="40" t="s">
        <v>27</v>
      </c>
      <c r="D18" s="40" t="s">
        <v>120</v>
      </c>
      <c r="E18" s="41" t="s">
        <v>8</v>
      </c>
      <c r="F18" s="41">
        <v>27</v>
      </c>
      <c r="G18" s="40"/>
      <c r="H18" s="41" t="s">
        <v>189</v>
      </c>
      <c r="I18" s="41">
        <v>1</v>
      </c>
      <c r="J18" s="50" t="s">
        <v>393</v>
      </c>
      <c r="K18" s="51">
        <f>IF($E18="M",'Adj factors'!$B$3,IF($E18="F",'Adj factors'!$C$3,0))</f>
        <v>0.0880787037037037</v>
      </c>
      <c r="L18" s="52">
        <f>IF(AND($F18&gt;7,$F18&lt;101,$E18="M"),INDEX('Adj factors'!$B$1:$B$100,$F18,1),IF(AND($F18&gt;7,$F18&lt;101,$E18="F"),INDEX('Adj factors'!$C$1:$C$100,$F18,1),1))</f>
        <v>1</v>
      </c>
      <c r="M18" s="51">
        <f t="shared" si="0"/>
        <v>0.0880787037037037</v>
      </c>
      <c r="N18" s="51">
        <f t="shared" si="1"/>
        <v>0.1143287037037037</v>
      </c>
      <c r="O18" s="53">
        <f t="shared" si="2"/>
        <v>77.03</v>
      </c>
      <c r="P18" s="30"/>
      <c r="Q18" s="45"/>
    </row>
    <row r="19" spans="1:17" s="26" customFormat="1" ht="12.75">
      <c r="A19" s="40" t="s">
        <v>20</v>
      </c>
      <c r="B19" s="40" t="s">
        <v>30</v>
      </c>
      <c r="C19" s="40" t="s">
        <v>29</v>
      </c>
      <c r="D19" s="40" t="s">
        <v>121</v>
      </c>
      <c r="E19" s="41" t="s">
        <v>10</v>
      </c>
      <c r="F19" s="41">
        <v>54</v>
      </c>
      <c r="G19" s="40" t="s">
        <v>300</v>
      </c>
      <c r="H19" s="41" t="s">
        <v>232</v>
      </c>
      <c r="I19" s="41">
        <v>1</v>
      </c>
      <c r="J19" s="47" t="s">
        <v>381</v>
      </c>
      <c r="K19" s="36">
        <f>IF($E19="M",'Adj factors'!$B$3,IF($E19="F",'Adj factors'!$C$3,0))</f>
        <v>0.09642361111111113</v>
      </c>
      <c r="L19" s="37">
        <f>IF(AND($F19&gt;7,$F19&lt;101,$E19="M"),INDEX('Adj factors'!$B$1:$B$100,$F19,1),IF(AND($F19&gt;7,$F19&lt;101,$E19="F"),INDEX('Adj factors'!$C$1:$C$100,$F19,1),1))</f>
        <v>0.862</v>
      </c>
      <c r="M19" s="36">
        <f t="shared" si="0"/>
        <v>0.11186033771590619</v>
      </c>
      <c r="N19" s="36">
        <f t="shared" si="1"/>
        <v>0.14542259259259258</v>
      </c>
      <c r="O19" s="38">
        <f t="shared" si="2"/>
        <v>66.3</v>
      </c>
      <c r="P19" s="30"/>
      <c r="Q19" s="45"/>
    </row>
    <row r="20" spans="1:17" s="26" customFormat="1" ht="12.75">
      <c r="A20" s="40" t="s">
        <v>20</v>
      </c>
      <c r="B20" s="40" t="s">
        <v>28</v>
      </c>
      <c r="C20" s="40" t="s">
        <v>35</v>
      </c>
      <c r="D20" s="40" t="s">
        <v>97</v>
      </c>
      <c r="E20" s="41" t="s">
        <v>8</v>
      </c>
      <c r="F20" s="41">
        <v>57</v>
      </c>
      <c r="G20" s="40" t="s">
        <v>308</v>
      </c>
      <c r="H20" s="41" t="s">
        <v>242</v>
      </c>
      <c r="I20" s="41">
        <v>1</v>
      </c>
      <c r="J20" s="47" t="s">
        <v>378</v>
      </c>
      <c r="K20" s="36">
        <f>IF($E20="M",'Adj factors'!$B$3,IF($E20="F",'Adj factors'!$C$3,0))</f>
        <v>0.0880787037037037</v>
      </c>
      <c r="L20" s="37">
        <f>IF(AND($F20&gt;7,$F20&lt;101,$E20="M"),INDEX('Adj factors'!$B$1:$B$100,$F20,1),IF(AND($F20&gt;7,$F20&lt;101,$E20="F"),INDEX('Adj factors'!$C$1:$C$100,$F20,1),1))</f>
        <v>0.861</v>
      </c>
      <c r="M20" s="36">
        <f t="shared" si="0"/>
        <v>0.10229814599733299</v>
      </c>
      <c r="N20" s="36">
        <f t="shared" si="1"/>
        <v>0.1329567361111111</v>
      </c>
      <c r="O20" s="38">
        <f t="shared" si="2"/>
        <v>66.24</v>
      </c>
      <c r="P20" s="30"/>
      <c r="Q20" s="45"/>
    </row>
    <row r="21" spans="1:17" s="26" customFormat="1" ht="12.75">
      <c r="A21" s="40" t="s">
        <v>20</v>
      </c>
      <c r="B21" s="40" t="s">
        <v>22</v>
      </c>
      <c r="C21" s="40" t="s">
        <v>21</v>
      </c>
      <c r="D21" s="40" t="s">
        <v>93</v>
      </c>
      <c r="E21" s="41" t="s">
        <v>8</v>
      </c>
      <c r="F21" s="41">
        <v>52</v>
      </c>
      <c r="G21" s="40"/>
      <c r="H21" s="41" t="s">
        <v>309</v>
      </c>
      <c r="I21" s="41">
        <v>1</v>
      </c>
      <c r="J21" s="47" t="s">
        <v>391</v>
      </c>
      <c r="K21" s="36">
        <f>IF($E21="M",'Adj factors'!$B$3,IF($E21="F",'Adj factors'!$C$3,0))</f>
        <v>0.0880787037037037</v>
      </c>
      <c r="L21" s="37">
        <f>IF(AND($F21&gt;7,$F21&lt;101,$E21="M"),INDEX('Adj factors'!$B$1:$B$100,$F21,1),IF(AND($F21&gt;7,$F21&lt;101,$E21="F"),INDEX('Adj factors'!$C$1:$C$100,$F21,1),1))</f>
        <v>0.8983</v>
      </c>
      <c r="M21" s="36">
        <f t="shared" si="0"/>
        <v>0.09805043271034587</v>
      </c>
      <c r="N21" s="36">
        <f t="shared" si="1"/>
        <v>0.1351296886574074</v>
      </c>
      <c r="O21" s="38">
        <f t="shared" si="2"/>
        <v>65.18</v>
      </c>
      <c r="P21" s="30"/>
      <c r="Q21" s="45"/>
    </row>
    <row r="22" spans="1:17" s="26" customFormat="1" ht="12.75">
      <c r="A22" s="40" t="s">
        <v>20</v>
      </c>
      <c r="B22" s="40" t="s">
        <v>310</v>
      </c>
      <c r="C22" s="40" t="s">
        <v>311</v>
      </c>
      <c r="D22" s="40" t="s">
        <v>312</v>
      </c>
      <c r="E22" s="41" t="s">
        <v>10</v>
      </c>
      <c r="F22" s="41">
        <v>39</v>
      </c>
      <c r="G22" s="40"/>
      <c r="H22" s="41"/>
      <c r="I22" s="41">
        <v>1</v>
      </c>
      <c r="J22" s="47" t="s">
        <v>382</v>
      </c>
      <c r="K22" s="36">
        <f>IF($E22="M",'Adj factors'!$B$3,IF($E22="F",'Adj factors'!$C$3,0))</f>
        <v>0.09642361111111113</v>
      </c>
      <c r="L22" s="37">
        <f>IF(AND($F22&gt;7,$F22&lt;101,$E22="M"),INDEX('Adj factors'!$B$1:$B$100,$F22,1),IF(AND($F22&gt;7,$F22&lt;101,$E22="F"),INDEX('Adj factors'!$C$1:$C$100,$F22,1),1))</f>
        <v>0.9823</v>
      </c>
      <c r="M22" s="36">
        <f t="shared" si="0"/>
        <v>0.09816106190686259</v>
      </c>
      <c r="N22" s="36">
        <f t="shared" si="1"/>
        <v>0.17944028819444444</v>
      </c>
      <c r="O22" s="38">
        <f t="shared" si="2"/>
        <v>53.73</v>
      </c>
      <c r="P22" s="30"/>
      <c r="Q22" s="45"/>
    </row>
    <row r="23" spans="1:17" s="26" customFormat="1" ht="12.75">
      <c r="A23" s="40" t="s">
        <v>20</v>
      </c>
      <c r="B23" s="40" t="s">
        <v>137</v>
      </c>
      <c r="C23" s="40" t="s">
        <v>138</v>
      </c>
      <c r="D23" s="40" t="s">
        <v>112</v>
      </c>
      <c r="E23" s="41" t="s">
        <v>8</v>
      </c>
      <c r="F23" s="41">
        <v>45</v>
      </c>
      <c r="G23" s="40" t="s">
        <v>231</v>
      </c>
      <c r="H23" s="41" t="s">
        <v>232</v>
      </c>
      <c r="I23" s="41">
        <v>1</v>
      </c>
      <c r="J23" s="47" t="s">
        <v>401</v>
      </c>
      <c r="K23" s="36">
        <f>IF($E23="M",'Adj factors'!$B$3,IF($E23="F",'Adj factors'!$C$3,0))</f>
        <v>0.0880787037037037</v>
      </c>
      <c r="L23" s="37">
        <f>IF(AND($F23&gt;7,$F23&lt;101,$E23="M"),INDEX('Adj factors'!$B$1:$B$100,$F23,1),IF(AND($F23&gt;7,$F23&lt;101,$E23="F"),INDEX('Adj factors'!$C$1:$C$100,$F23,1),1))</f>
        <v>0.9486</v>
      </c>
      <c r="M23" s="36">
        <f t="shared" si="0"/>
        <v>0.09285125838467605</v>
      </c>
      <c r="N23" s="36">
        <f t="shared" si="1"/>
        <v>0.17029785416666668</v>
      </c>
      <c r="O23" s="38">
        <f t="shared" si="2"/>
        <v>51.72</v>
      </c>
      <c r="P23" s="30"/>
      <c r="Q23" s="45"/>
    </row>
    <row r="24" spans="1:17" s="26" customFormat="1" ht="12.75">
      <c r="A24" s="40" t="s">
        <v>20</v>
      </c>
      <c r="B24" s="40" t="s">
        <v>313</v>
      </c>
      <c r="C24" s="40" t="s">
        <v>314</v>
      </c>
      <c r="D24" s="40" t="s">
        <v>315</v>
      </c>
      <c r="E24" s="41" t="s">
        <v>8</v>
      </c>
      <c r="F24" s="41">
        <v>50</v>
      </c>
      <c r="G24" s="40"/>
      <c r="H24" s="41" t="s">
        <v>232</v>
      </c>
      <c r="I24" s="41">
        <v>1</v>
      </c>
      <c r="J24" s="47" t="s">
        <v>368</v>
      </c>
      <c r="K24" s="36">
        <f>IF($E24="M",'Adj factors'!$B$3,IF($E24="F",'Adj factors'!$C$3,0))</f>
        <v>0.0880787037037037</v>
      </c>
      <c r="L24" s="37">
        <f>IF(AND($F24&gt;7,$F24&lt;101,$E24="M"),INDEX('Adj factors'!$B$1:$B$100,$F24,1),IF(AND($F24&gt;7,$F24&lt;101,$E24="F"),INDEX('Adj factors'!$C$1:$C$100,$F24,1),1))</f>
        <v>0.913</v>
      </c>
      <c r="M24" s="36">
        <f t="shared" si="0"/>
        <v>0.09647174556813111</v>
      </c>
      <c r="N24" s="36">
        <f t="shared" si="1"/>
        <v>0.1752452777777778</v>
      </c>
      <c r="O24" s="38">
        <f t="shared" si="2"/>
        <v>50.26</v>
      </c>
      <c r="P24" s="30"/>
      <c r="Q24" s="45"/>
    </row>
    <row r="25" spans="1:17" s="26" customFormat="1" ht="12.75">
      <c r="A25" s="40" t="s">
        <v>20</v>
      </c>
      <c r="B25" s="40" t="s">
        <v>135</v>
      </c>
      <c r="C25" s="40" t="s">
        <v>136</v>
      </c>
      <c r="D25" s="40" t="s">
        <v>111</v>
      </c>
      <c r="E25" s="41" t="s">
        <v>10</v>
      </c>
      <c r="F25" s="41">
        <v>45</v>
      </c>
      <c r="G25" s="40"/>
      <c r="H25" s="41" t="s">
        <v>232</v>
      </c>
      <c r="I25" s="41">
        <v>1</v>
      </c>
      <c r="J25" s="47" t="s">
        <v>370</v>
      </c>
      <c r="K25" s="36">
        <f>IF($E25="M",'Adj factors'!$B$3,IF($E25="F",'Adj factors'!$C$3,0))</f>
        <v>0.09642361111111113</v>
      </c>
      <c r="L25" s="37">
        <f>IF(AND($F25&gt;7,$F25&lt;101,$E25="M"),INDEX('Adj factors'!$B$1:$B$100,$F25,1),IF(AND($F25&gt;7,$F25&lt;101,$E25="F"),INDEX('Adj factors'!$C$1:$C$100,$F25,1),1))</f>
        <v>0.9351</v>
      </c>
      <c r="M25" s="36">
        <f t="shared" si="0"/>
        <v>0.10311582837248542</v>
      </c>
      <c r="N25" s="36">
        <f t="shared" si="1"/>
        <v>0.211566375</v>
      </c>
      <c r="O25" s="38">
        <f t="shared" si="2"/>
        <v>45.57</v>
      </c>
      <c r="P25" s="30"/>
      <c r="Q25" s="45"/>
    </row>
    <row r="26" spans="1:17" s="26" customFormat="1" ht="12.75">
      <c r="A26" s="40"/>
      <c r="B26" s="40"/>
      <c r="C26" s="40"/>
      <c r="D26" s="40"/>
      <c r="E26" s="41"/>
      <c r="F26" s="41"/>
      <c r="G26" s="40"/>
      <c r="H26" s="41"/>
      <c r="I26" s="41"/>
      <c r="J26" s="47"/>
      <c r="K26" s="36"/>
      <c r="L26" s="37"/>
      <c r="M26" s="36"/>
      <c r="N26" s="36"/>
      <c r="O26" s="38"/>
      <c r="P26" s="30"/>
      <c r="Q26" s="45"/>
    </row>
    <row r="27" spans="1:17" s="26" customFormat="1" ht="12.75">
      <c r="A27" s="40" t="s">
        <v>156</v>
      </c>
      <c r="B27" s="40" t="s">
        <v>178</v>
      </c>
      <c r="C27" s="40" t="s">
        <v>179</v>
      </c>
      <c r="D27" s="40" t="s">
        <v>180</v>
      </c>
      <c r="E27" s="41" t="s">
        <v>8</v>
      </c>
      <c r="F27" s="41">
        <v>32</v>
      </c>
      <c r="G27" s="40" t="s">
        <v>181</v>
      </c>
      <c r="H27" s="41" t="s">
        <v>159</v>
      </c>
      <c r="I27" s="41">
        <v>1</v>
      </c>
      <c r="J27" s="54" t="s">
        <v>386</v>
      </c>
      <c r="K27" s="51">
        <f>IF($E27="M",'Adj factors'!$B$3,IF($E27="F",'Adj factors'!$C$3,0))</f>
        <v>0.0880787037037037</v>
      </c>
      <c r="L27" s="52">
        <f>IF(AND($F27&gt;7,$F27&lt;101,$E27="M"),INDEX('Adj factors'!$B$1:$B$100,$F27,1),IF(AND($F27&gt;7,$F27&lt;101,$E27="F"),INDEX('Adj factors'!$C$1:$C$100,$F27,1),1))</f>
        <v>1</v>
      </c>
      <c r="M27" s="51">
        <f t="shared" si="0"/>
        <v>0.0880787037037037</v>
      </c>
      <c r="N27" s="51">
        <f t="shared" si="1"/>
        <v>0.1215625</v>
      </c>
      <c r="O27" s="53">
        <f t="shared" si="2"/>
        <v>72.45</v>
      </c>
      <c r="P27" s="48">
        <f>SUM(O27:O30)</f>
        <v>283.32</v>
      </c>
      <c r="Q27" s="45"/>
    </row>
    <row r="28" spans="1:17" s="26" customFormat="1" ht="12.75">
      <c r="A28" s="40" t="s">
        <v>156</v>
      </c>
      <c r="B28" s="40" t="s">
        <v>140</v>
      </c>
      <c r="C28" s="40" t="s">
        <v>52</v>
      </c>
      <c r="D28" s="40" t="s">
        <v>116</v>
      </c>
      <c r="E28" s="41" t="s">
        <v>8</v>
      </c>
      <c r="F28" s="41">
        <v>44</v>
      </c>
      <c r="G28" s="40" t="s">
        <v>218</v>
      </c>
      <c r="H28" s="41" t="s">
        <v>219</v>
      </c>
      <c r="I28" s="41">
        <v>1</v>
      </c>
      <c r="J28" s="54" t="s">
        <v>373</v>
      </c>
      <c r="K28" s="51">
        <f>IF($E28="M",'Adj factors'!$B$3,IF($E28="F",'Adj factors'!$C$3,0))</f>
        <v>0.0880787037037037</v>
      </c>
      <c r="L28" s="52">
        <f>IF(AND($F28&gt;7,$F28&lt;101,$E28="M"),INDEX('Adj factors'!$B$1:$B$100,$F28,1),IF(AND($F28&gt;7,$F28&lt;101,$E28="F"),INDEX('Adj factors'!$C$1:$C$100,$F28,1),1))</f>
        <v>0.9556</v>
      </c>
      <c r="M28" s="51">
        <f t="shared" si="0"/>
        <v>0.09217110056896578</v>
      </c>
      <c r="N28" s="51">
        <f t="shared" si="1"/>
        <v>0.12440496296296295</v>
      </c>
      <c r="O28" s="53">
        <f t="shared" si="2"/>
        <v>70.79</v>
      </c>
      <c r="P28" s="30"/>
      <c r="Q28" s="45"/>
    </row>
    <row r="29" spans="1:17" s="26" customFormat="1" ht="12.75">
      <c r="A29" s="40" t="s">
        <v>156</v>
      </c>
      <c r="B29" s="40" t="s">
        <v>234</v>
      </c>
      <c r="C29" s="40" t="s">
        <v>53</v>
      </c>
      <c r="D29" s="40" t="s">
        <v>235</v>
      </c>
      <c r="E29" s="41" t="s">
        <v>8</v>
      </c>
      <c r="F29" s="41">
        <v>50</v>
      </c>
      <c r="G29" s="40" t="s">
        <v>218</v>
      </c>
      <c r="H29" s="41" t="s">
        <v>219</v>
      </c>
      <c r="I29" s="41">
        <v>1</v>
      </c>
      <c r="J29" s="54" t="s">
        <v>377</v>
      </c>
      <c r="K29" s="51">
        <f>IF($E29="M",'Adj factors'!$B$3,IF($E29="F",'Adj factors'!$C$3,0))</f>
        <v>0.0880787037037037</v>
      </c>
      <c r="L29" s="52">
        <f>IF(AND($F29&gt;7,$F29&lt;101,$E29="M"),INDEX('Adj factors'!$B$1:$B$100,$F29,1),IF(AND($F29&gt;7,$F29&lt;101,$E29="F"),INDEX('Adj factors'!$C$1:$C$100,$F29,1),1))</f>
        <v>0.913</v>
      </c>
      <c r="M29" s="51">
        <f t="shared" si="0"/>
        <v>0.09647174556813111</v>
      </c>
      <c r="N29" s="51">
        <f t="shared" si="1"/>
        <v>0.1251465162037037</v>
      </c>
      <c r="O29" s="53">
        <f t="shared" si="2"/>
        <v>70.38</v>
      </c>
      <c r="P29" s="30"/>
      <c r="Q29" s="45"/>
    </row>
    <row r="30" spans="1:17" s="26" customFormat="1" ht="12.75">
      <c r="A30" s="40" t="s">
        <v>156</v>
      </c>
      <c r="B30" s="40" t="s">
        <v>54</v>
      </c>
      <c r="C30" s="40" t="s">
        <v>342</v>
      </c>
      <c r="D30" s="40" t="s">
        <v>343</v>
      </c>
      <c r="E30" s="41" t="s">
        <v>8</v>
      </c>
      <c r="F30" s="41">
        <v>38</v>
      </c>
      <c r="G30" s="40" t="s">
        <v>344</v>
      </c>
      <c r="H30" s="41" t="s">
        <v>345</v>
      </c>
      <c r="I30" s="41">
        <v>1</v>
      </c>
      <c r="J30" s="54" t="s">
        <v>384</v>
      </c>
      <c r="K30" s="51">
        <f>IF($E30="M",'Adj factors'!$B$3,IF($E30="F",'Adj factors'!$C$3,0))</f>
        <v>0.0880787037037037</v>
      </c>
      <c r="L30" s="52">
        <f>IF(AND($F30&gt;7,$F30&lt;101,$E30="M"),INDEX('Adj factors'!$B$1:$B$100,$F30,1),IF(AND($F30&gt;7,$F30&lt;101,$E30="F"),INDEX('Adj factors'!$C$1:$C$100,$F30,1),1))</f>
        <v>0.9973</v>
      </c>
      <c r="M30" s="51">
        <f t="shared" si="0"/>
        <v>0.08831716003580037</v>
      </c>
      <c r="N30" s="51">
        <f t="shared" si="1"/>
        <v>0.1263592951388889</v>
      </c>
      <c r="O30" s="53">
        <f t="shared" si="2"/>
        <v>69.7</v>
      </c>
      <c r="P30" s="30"/>
      <c r="Q30" s="45"/>
    </row>
    <row r="31" spans="1:17" s="26" customFormat="1" ht="12.75">
      <c r="A31" s="40" t="s">
        <v>156</v>
      </c>
      <c r="B31" s="40" t="s">
        <v>19</v>
      </c>
      <c r="C31" s="40" t="s">
        <v>40</v>
      </c>
      <c r="D31" s="40" t="s">
        <v>115</v>
      </c>
      <c r="E31" s="41" t="s">
        <v>8</v>
      </c>
      <c r="F31" s="41">
        <v>42</v>
      </c>
      <c r="G31" s="40" t="s">
        <v>206</v>
      </c>
      <c r="H31" s="41" t="s">
        <v>207</v>
      </c>
      <c r="I31" s="41">
        <v>1</v>
      </c>
      <c r="J31" s="54" t="s">
        <v>390</v>
      </c>
      <c r="K31" s="51">
        <f>IF($E31="M",'Adj factors'!$B$3,IF($E31="F",'Adj factors'!$C$3,0))</f>
        <v>0.0880787037037037</v>
      </c>
      <c r="L31" s="52">
        <f>IF(AND($F31&gt;7,$F31&lt;101,$E31="M"),INDEX('Adj factors'!$B$1:$B$100,$F31,1),IF(AND($F31&gt;7,$F31&lt;101,$E31="F"),INDEX('Adj factors'!$C$1:$C$100,$F31,1),1))</f>
        <v>0.9695</v>
      </c>
      <c r="M31" s="51">
        <f t="shared" si="0"/>
        <v>0.09084961702290222</v>
      </c>
      <c r="N31" s="51">
        <f t="shared" si="1"/>
        <v>0.12666337962962965</v>
      </c>
      <c r="O31" s="53">
        <f t="shared" si="2"/>
        <v>69.53</v>
      </c>
      <c r="P31" s="30"/>
      <c r="Q31" s="45"/>
    </row>
    <row r="32" spans="1:17" s="26" customFormat="1" ht="12.75">
      <c r="A32" s="40" t="s">
        <v>156</v>
      </c>
      <c r="B32" s="40" t="s">
        <v>147</v>
      </c>
      <c r="C32" s="40" t="s">
        <v>337</v>
      </c>
      <c r="D32" s="40" t="s">
        <v>338</v>
      </c>
      <c r="E32" s="41" t="s">
        <v>8</v>
      </c>
      <c r="F32" s="41">
        <v>32</v>
      </c>
      <c r="G32" s="40" t="s">
        <v>339</v>
      </c>
      <c r="H32" s="41" t="s">
        <v>219</v>
      </c>
      <c r="I32" s="41">
        <v>1</v>
      </c>
      <c r="J32" s="54" t="s">
        <v>364</v>
      </c>
      <c r="K32" s="51">
        <f>IF($E32="M",'Adj factors'!$B$3,IF($E32="F",'Adj factors'!$C$3,0))</f>
        <v>0.0880787037037037</v>
      </c>
      <c r="L32" s="52">
        <f>IF(AND($F32&gt;7,$F32&lt;101,$E32="M"),INDEX('Adj factors'!$B$1:$B$100,$F32,1),IF(AND($F32&gt;7,$F32&lt;101,$E32="F"),INDEX('Adj factors'!$C$1:$C$100,$F32,1),1))</f>
        <v>1</v>
      </c>
      <c r="M32" s="51">
        <f t="shared" si="0"/>
        <v>0.0880787037037037</v>
      </c>
      <c r="N32" s="51">
        <f t="shared" si="1"/>
        <v>0.1308564814814815</v>
      </c>
      <c r="O32" s="53">
        <f t="shared" si="2"/>
        <v>67.3</v>
      </c>
      <c r="P32" s="30"/>
      <c r="Q32" s="45"/>
    </row>
    <row r="33" spans="1:17" s="26" customFormat="1" ht="12.75">
      <c r="A33" s="40" t="s">
        <v>156</v>
      </c>
      <c r="B33" s="40" t="s">
        <v>41</v>
      </c>
      <c r="C33" s="40" t="s">
        <v>340</v>
      </c>
      <c r="D33" s="40" t="s">
        <v>341</v>
      </c>
      <c r="E33" s="41" t="s">
        <v>8</v>
      </c>
      <c r="F33" s="41">
        <v>28</v>
      </c>
      <c r="G33" s="40" t="s">
        <v>236</v>
      </c>
      <c r="H33" s="41" t="s">
        <v>171</v>
      </c>
      <c r="I33" s="41">
        <v>1</v>
      </c>
      <c r="J33" s="54" t="s">
        <v>374</v>
      </c>
      <c r="K33" s="51">
        <f>IF($E33="M",'Adj factors'!$B$3,IF($E33="F",'Adj factors'!$C$3,0))</f>
        <v>0.0880787037037037</v>
      </c>
      <c r="L33" s="52">
        <f>IF(AND($F33&gt;7,$F33&lt;101,$E33="M"),INDEX('Adj factors'!$B$1:$B$100,$F33,1),IF(AND($F33&gt;7,$F33&lt;101,$E33="F"),INDEX('Adj factors'!$C$1:$C$100,$F33,1),1))</f>
        <v>1</v>
      </c>
      <c r="M33" s="51">
        <f t="shared" si="0"/>
        <v>0.0880787037037037</v>
      </c>
      <c r="N33" s="51">
        <f t="shared" si="1"/>
        <v>0.13144675925925928</v>
      </c>
      <c r="O33" s="53">
        <f t="shared" si="2"/>
        <v>67</v>
      </c>
      <c r="P33" s="30"/>
      <c r="Q33" s="45"/>
    </row>
    <row r="34" spans="1:17" s="26" customFormat="1" ht="12.75">
      <c r="A34" s="40" t="s">
        <v>156</v>
      </c>
      <c r="B34" s="40" t="s">
        <v>70</v>
      </c>
      <c r="C34" s="40" t="s">
        <v>69</v>
      </c>
      <c r="D34" s="40" t="s">
        <v>99</v>
      </c>
      <c r="E34" s="41" t="s">
        <v>10</v>
      </c>
      <c r="F34" s="41">
        <v>34</v>
      </c>
      <c r="G34" s="40"/>
      <c r="H34" s="41"/>
      <c r="I34" s="41">
        <v>1</v>
      </c>
      <c r="J34" s="47" t="s">
        <v>369</v>
      </c>
      <c r="K34" s="36">
        <f>IF($E34="M",'Adj factors'!$B$3,IF($E34="F",'Adj factors'!$C$3,0))</f>
        <v>0.09642361111111113</v>
      </c>
      <c r="L34" s="37">
        <f>IF(AND($F34&gt;7,$F34&lt;101,$E34="M"),INDEX('Adj factors'!$B$1:$B$100,$F34,1),IF(AND($F34&gt;7,$F34&lt;101,$E34="F"),INDEX('Adj factors'!$C$1:$C$100,$F34,1),1))</f>
        <v>1</v>
      </c>
      <c r="M34" s="36">
        <f t="shared" si="0"/>
        <v>0.09642361111111113</v>
      </c>
      <c r="N34" s="36">
        <f t="shared" si="1"/>
        <v>0.1491550925925926</v>
      </c>
      <c r="O34" s="38">
        <f t="shared" si="2"/>
        <v>64.64</v>
      </c>
      <c r="P34" s="30"/>
      <c r="Q34" s="45"/>
    </row>
    <row r="35" spans="1:17" s="26" customFormat="1" ht="12.75">
      <c r="A35" s="40" t="s">
        <v>156</v>
      </c>
      <c r="B35" s="40" t="s">
        <v>213</v>
      </c>
      <c r="C35" s="40" t="s">
        <v>214</v>
      </c>
      <c r="D35" s="40" t="s">
        <v>215</v>
      </c>
      <c r="E35" s="41" t="s">
        <v>8</v>
      </c>
      <c r="F35" s="41">
        <v>38</v>
      </c>
      <c r="G35" s="40" t="s">
        <v>216</v>
      </c>
      <c r="H35" s="41" t="s">
        <v>217</v>
      </c>
      <c r="I35" s="41">
        <v>1</v>
      </c>
      <c r="J35" s="54" t="s">
        <v>387</v>
      </c>
      <c r="K35" s="51">
        <f>IF($E35="M",'Adj factors'!$B$3,IF($E35="F",'Adj factors'!$C$3,0))</f>
        <v>0.0880787037037037</v>
      </c>
      <c r="L35" s="52">
        <f>IF(AND($F35&gt;7,$F35&lt;101,$E35="M"),INDEX('Adj factors'!$B$1:$B$100,$F35,1),IF(AND($F35&gt;7,$F35&lt;101,$E35="F"),INDEX('Adj factors'!$C$1:$C$100,$F35,1),1))</f>
        <v>0.9973</v>
      </c>
      <c r="M35" s="51">
        <f t="shared" si="0"/>
        <v>0.08831716003580037</v>
      </c>
      <c r="N35" s="51">
        <f t="shared" si="1"/>
        <v>0.1362861238425926</v>
      </c>
      <c r="O35" s="53">
        <f t="shared" si="2"/>
        <v>64.62</v>
      </c>
      <c r="P35" s="30"/>
      <c r="Q35" s="45"/>
    </row>
    <row r="36" spans="1:17" s="26" customFormat="1" ht="12.75">
      <c r="A36" s="40" t="s">
        <v>156</v>
      </c>
      <c r="B36" s="40" t="s">
        <v>45</v>
      </c>
      <c r="C36" s="40" t="s">
        <v>346</v>
      </c>
      <c r="D36" s="40" t="s">
        <v>347</v>
      </c>
      <c r="E36" s="41" t="s">
        <v>8</v>
      </c>
      <c r="F36" s="41">
        <v>45</v>
      </c>
      <c r="G36" s="40" t="s">
        <v>348</v>
      </c>
      <c r="H36" s="41" t="s">
        <v>268</v>
      </c>
      <c r="I36" s="41">
        <v>1</v>
      </c>
      <c r="J36" s="47" t="s">
        <v>388</v>
      </c>
      <c r="K36" s="36">
        <f>IF($E36="M",'Adj factors'!$B$3,IF($E36="F",'Adj factors'!$C$3,0))</f>
        <v>0.0880787037037037</v>
      </c>
      <c r="L36" s="37">
        <f>IF(AND($F36&gt;7,$F36&lt;101,$E36="M"),INDEX('Adj factors'!$B$1:$B$100,$F36,1),IF(AND($F36&gt;7,$F36&lt;101,$E36="F"),INDEX('Adj factors'!$C$1:$C$100,$F36,1),1))</f>
        <v>0.9486</v>
      </c>
      <c r="M36" s="36">
        <f t="shared" si="0"/>
        <v>0.09285125838467605</v>
      </c>
      <c r="N36" s="36">
        <f t="shared" si="1"/>
        <v>0.1367894375</v>
      </c>
      <c r="O36" s="38">
        <f t="shared" si="2"/>
        <v>64.38</v>
      </c>
      <c r="P36" s="30"/>
      <c r="Q36" s="45"/>
    </row>
    <row r="37" spans="1:17" s="26" customFormat="1" ht="12.75">
      <c r="A37" s="40" t="s">
        <v>156</v>
      </c>
      <c r="B37" s="40" t="s">
        <v>54</v>
      </c>
      <c r="C37" s="40" t="s">
        <v>56</v>
      </c>
      <c r="D37" s="40" t="s">
        <v>101</v>
      </c>
      <c r="E37" s="41" t="s">
        <v>8</v>
      </c>
      <c r="F37" s="41">
        <v>47</v>
      </c>
      <c r="G37" s="40" t="s">
        <v>236</v>
      </c>
      <c r="H37" s="41" t="s">
        <v>171</v>
      </c>
      <c r="I37" s="41">
        <v>1</v>
      </c>
      <c r="J37" s="47" t="s">
        <v>365</v>
      </c>
      <c r="K37" s="36">
        <f>IF($E37="M",'Adj factors'!$B$3,IF($E37="F",'Adj factors'!$C$3,0))</f>
        <v>0.0880787037037037</v>
      </c>
      <c r="L37" s="37">
        <f>IF(AND($F37&gt;7,$F37&lt;101,$E37="M"),INDEX('Adj factors'!$B$1:$B$100,$F37,1),IF(AND($F37&gt;7,$F37&lt;101,$E37="F"),INDEX('Adj factors'!$C$1:$C$100,$F37,1),1))</f>
        <v>0.9344</v>
      </c>
      <c r="M37" s="36">
        <f t="shared" si="0"/>
        <v>0.0942623113267377</v>
      </c>
      <c r="N37" s="36">
        <f t="shared" si="1"/>
        <v>0.1382674074074074</v>
      </c>
      <c r="O37" s="38">
        <f t="shared" si="2"/>
        <v>63.7</v>
      </c>
      <c r="P37" s="30"/>
      <c r="Q37" s="45"/>
    </row>
    <row r="38" spans="1:17" s="26" customFormat="1" ht="12.75">
      <c r="A38" s="40" t="s">
        <v>156</v>
      </c>
      <c r="B38" s="40" t="s">
        <v>333</v>
      </c>
      <c r="C38" s="40" t="s">
        <v>334</v>
      </c>
      <c r="D38" s="40" t="s">
        <v>335</v>
      </c>
      <c r="E38" s="41" t="s">
        <v>8</v>
      </c>
      <c r="F38" s="41">
        <v>44</v>
      </c>
      <c r="G38" s="40" t="s">
        <v>336</v>
      </c>
      <c r="H38" s="41" t="s">
        <v>219</v>
      </c>
      <c r="I38" s="41">
        <v>1</v>
      </c>
      <c r="J38" s="47" t="s">
        <v>366</v>
      </c>
      <c r="K38" s="36">
        <f>IF($E38="M",'Adj factors'!$B$3,IF($E38="F",'Adj factors'!$C$3,0))</f>
        <v>0.0880787037037037</v>
      </c>
      <c r="L38" s="37">
        <f>IF(AND($F38&gt;7,$F38&lt;101,$E38="M"),INDEX('Adj factors'!$B$1:$B$100,$F38,1),IF(AND($F38&gt;7,$F38&lt;101,$E38="F"),INDEX('Adj factors'!$C$1:$C$100,$F38,1),1))</f>
        <v>0.9556</v>
      </c>
      <c r="M38" s="36">
        <f t="shared" si="0"/>
        <v>0.09217110056896578</v>
      </c>
      <c r="N38" s="36">
        <f t="shared" si="1"/>
        <v>0.1402763287037037</v>
      </c>
      <c r="O38" s="38">
        <f t="shared" si="2"/>
        <v>62.78</v>
      </c>
      <c r="P38" s="30"/>
      <c r="Q38" s="45"/>
    </row>
    <row r="39" spans="1:17" s="26" customFormat="1" ht="12.75">
      <c r="A39" s="40" t="s">
        <v>156</v>
      </c>
      <c r="B39" s="40" t="s">
        <v>67</v>
      </c>
      <c r="C39" s="40" t="s">
        <v>72</v>
      </c>
      <c r="D39" s="40" t="s">
        <v>100</v>
      </c>
      <c r="E39" s="41" t="s">
        <v>8</v>
      </c>
      <c r="F39" s="41">
        <v>38</v>
      </c>
      <c r="G39" s="40" t="s">
        <v>227</v>
      </c>
      <c r="H39" s="41" t="s">
        <v>228</v>
      </c>
      <c r="I39" s="41">
        <v>1</v>
      </c>
      <c r="J39" s="47" t="s">
        <v>400</v>
      </c>
      <c r="K39" s="36">
        <f>IF($E39="M",'Adj factors'!$B$3,IF($E39="F",'Adj factors'!$C$3,0))</f>
        <v>0.0880787037037037</v>
      </c>
      <c r="L39" s="37">
        <f>IF(AND($F39&gt;7,$F39&lt;101,$E39="M"),INDEX('Adj factors'!$B$1:$B$100,$F39,1),IF(AND($F39&gt;7,$F39&lt;101,$E39="F"),INDEX('Adj factors'!$C$1:$C$100,$F39,1),1))</f>
        <v>0.9973</v>
      </c>
      <c r="M39" s="36">
        <f t="shared" si="0"/>
        <v>0.08831716003580037</v>
      </c>
      <c r="N39" s="36">
        <f t="shared" si="1"/>
        <v>0.14186130787037035</v>
      </c>
      <c r="O39" s="38">
        <f t="shared" si="2"/>
        <v>62.08</v>
      </c>
      <c r="P39" s="30"/>
      <c r="Q39" s="45"/>
    </row>
    <row r="40" spans="1:17" s="26" customFormat="1" ht="12.75">
      <c r="A40" s="40" t="s">
        <v>156</v>
      </c>
      <c r="B40" s="40" t="s">
        <v>14</v>
      </c>
      <c r="C40" s="40" t="s">
        <v>349</v>
      </c>
      <c r="D40" s="40" t="s">
        <v>350</v>
      </c>
      <c r="E40" s="41" t="s">
        <v>8</v>
      </c>
      <c r="F40" s="41">
        <v>24</v>
      </c>
      <c r="G40" s="40"/>
      <c r="H40" s="41"/>
      <c r="I40" s="41">
        <v>1</v>
      </c>
      <c r="J40" s="47" t="s">
        <v>398</v>
      </c>
      <c r="K40" s="36">
        <f>IF($E40="M",'Adj factors'!$B$3,IF($E40="F",'Adj factors'!$C$3,0))</f>
        <v>0.0880787037037037</v>
      </c>
      <c r="L40" s="37">
        <f>IF(AND($F40&gt;7,$F40&lt;101,$E40="M"),INDEX('Adj factors'!$B$1:$B$100,$F40,1),IF(AND($F40&gt;7,$F40&lt;101,$E40="F"),INDEX('Adj factors'!$C$1:$C$100,$F40,1),1))</f>
        <v>1</v>
      </c>
      <c r="M40" s="36">
        <f t="shared" si="0"/>
        <v>0.0880787037037037</v>
      </c>
      <c r="N40" s="36">
        <f t="shared" si="1"/>
        <v>0.14373842592592592</v>
      </c>
      <c r="O40" s="38">
        <f t="shared" si="2"/>
        <v>61.27</v>
      </c>
      <c r="P40" s="30"/>
      <c r="Q40" s="45"/>
    </row>
    <row r="41" spans="1:17" s="26" customFormat="1" ht="12.75">
      <c r="A41" s="40" t="s">
        <v>156</v>
      </c>
      <c r="B41" s="40" t="s">
        <v>271</v>
      </c>
      <c r="C41" s="40" t="s">
        <v>272</v>
      </c>
      <c r="D41" s="40" t="s">
        <v>273</v>
      </c>
      <c r="E41" s="41" t="s">
        <v>10</v>
      </c>
      <c r="F41" s="41">
        <v>27</v>
      </c>
      <c r="G41" s="40" t="s">
        <v>274</v>
      </c>
      <c r="H41" s="41" t="s">
        <v>159</v>
      </c>
      <c r="I41" s="41">
        <v>1</v>
      </c>
      <c r="J41" s="47" t="s">
        <v>375</v>
      </c>
      <c r="K41" s="36">
        <f>IF($E41="M",'Adj factors'!$B$3,IF($E41="F",'Adj factors'!$C$3,0))</f>
        <v>0.09642361111111113</v>
      </c>
      <c r="L41" s="37">
        <f>IF(AND($F41&gt;7,$F41&lt;101,$E41="M"),INDEX('Adj factors'!$B$1:$B$100,$F41,1),IF(AND($F41&gt;7,$F41&lt;101,$E41="F"),INDEX('Adj factors'!$C$1:$C$100,$F41,1),1))</f>
        <v>1</v>
      </c>
      <c r="M41" s="36">
        <f t="shared" si="0"/>
        <v>0.09642361111111113</v>
      </c>
      <c r="N41" s="36">
        <f t="shared" si="1"/>
        <v>0.16125</v>
      </c>
      <c r="O41" s="38">
        <f t="shared" si="2"/>
        <v>59.79</v>
      </c>
      <c r="P41" s="30"/>
      <c r="Q41" s="45"/>
    </row>
    <row r="42" spans="1:17" s="26" customFormat="1" ht="12.75">
      <c r="A42" s="40"/>
      <c r="B42" s="40"/>
      <c r="C42" s="40"/>
      <c r="D42" s="40"/>
      <c r="E42" s="41"/>
      <c r="F42" s="41"/>
      <c r="G42" s="40"/>
      <c r="H42" s="41"/>
      <c r="I42" s="41"/>
      <c r="J42" s="47"/>
      <c r="K42" s="36"/>
      <c r="L42" s="37"/>
      <c r="M42" s="36"/>
      <c r="N42" s="36"/>
      <c r="O42" s="38"/>
      <c r="P42" s="30"/>
      <c r="Q42" s="45"/>
    </row>
    <row r="43" spans="1:17" s="26" customFormat="1" ht="12.75">
      <c r="A43" s="40" t="s">
        <v>211</v>
      </c>
      <c r="B43" s="40" t="s">
        <v>46</v>
      </c>
      <c r="C43" s="40" t="s">
        <v>323</v>
      </c>
      <c r="D43" s="40" t="s">
        <v>324</v>
      </c>
      <c r="E43" s="41" t="s">
        <v>8</v>
      </c>
      <c r="F43" s="41">
        <v>40</v>
      </c>
      <c r="G43" s="40" t="s">
        <v>325</v>
      </c>
      <c r="H43" s="41" t="s">
        <v>207</v>
      </c>
      <c r="I43" s="41">
        <v>1</v>
      </c>
      <c r="J43" s="54" t="s">
        <v>389</v>
      </c>
      <c r="K43" s="51">
        <f>IF($E43="M",'Adj factors'!$B$3,IF($E43="F",'Adj factors'!$C$3,0))</f>
        <v>0.0880787037037037</v>
      </c>
      <c r="L43" s="52">
        <f>IF(AND($F43&gt;7,$F43&lt;101,$E43="M"),INDEX('Adj factors'!$B$1:$B$100,$F43,1),IF(AND($F43&gt;7,$F43&lt;101,$E43="F"),INDEX('Adj factors'!$C$1:$C$100,$F43,1),1))</f>
        <v>0.9835</v>
      </c>
      <c r="M43" s="51">
        <f aca="true" t="shared" si="3" ref="M43:M49">IF($L43=0,0,$K43/$L43)</f>
        <v>0.0895563840403698</v>
      </c>
      <c r="N43" s="51">
        <f aca="true" t="shared" si="4" ref="N43:N49">IF($J43=0,0,$J43*$L43)</f>
        <v>0.1275704224537037</v>
      </c>
      <c r="O43" s="53">
        <f aca="true" t="shared" si="5" ref="O43:O49">IF($J43=0,0,TRUNC(10000*$M43/$J43)/100)</f>
        <v>69.04</v>
      </c>
      <c r="P43" s="48">
        <f>SUM(O43:O46)</f>
        <v>255.20000000000002</v>
      </c>
      <c r="Q43" s="45"/>
    </row>
    <row r="44" spans="1:17" s="26" customFormat="1" ht="12.75">
      <c r="A44" s="40" t="s">
        <v>211</v>
      </c>
      <c r="B44" s="40" t="s">
        <v>44</v>
      </c>
      <c r="C44" s="40" t="s">
        <v>330</v>
      </c>
      <c r="D44" s="40" t="s">
        <v>331</v>
      </c>
      <c r="E44" s="41" t="s">
        <v>8</v>
      </c>
      <c r="F44" s="41">
        <v>23</v>
      </c>
      <c r="G44" s="40" t="s">
        <v>332</v>
      </c>
      <c r="H44" s="41" t="s">
        <v>159</v>
      </c>
      <c r="I44" s="41">
        <v>1</v>
      </c>
      <c r="J44" s="54" t="s">
        <v>396</v>
      </c>
      <c r="K44" s="51">
        <f>IF($E44="M",'Adj factors'!$B$3,IF($E44="F",'Adj factors'!$C$3,0))</f>
        <v>0.0880787037037037</v>
      </c>
      <c r="L44" s="52">
        <f>IF(AND($F44&gt;7,$F44&lt;101,$E44="M"),INDEX('Adj factors'!$B$1:$B$100,$F44,1),IF(AND($F44&gt;7,$F44&lt;101,$E44="F"),INDEX('Adj factors'!$C$1:$C$100,$F44,1),1))</f>
        <v>1</v>
      </c>
      <c r="M44" s="51">
        <f t="shared" si="3"/>
        <v>0.0880787037037037</v>
      </c>
      <c r="N44" s="51">
        <f t="shared" si="4"/>
        <v>0.13005787037037037</v>
      </c>
      <c r="O44" s="53">
        <f t="shared" si="5"/>
        <v>67.72</v>
      </c>
      <c r="P44" s="30"/>
      <c r="Q44" s="46"/>
    </row>
    <row r="45" spans="1:17" s="26" customFormat="1" ht="12.75">
      <c r="A45" s="40" t="s">
        <v>211</v>
      </c>
      <c r="B45" s="40" t="s">
        <v>43</v>
      </c>
      <c r="C45" s="40" t="s">
        <v>61</v>
      </c>
      <c r="D45" s="40" t="s">
        <v>124</v>
      </c>
      <c r="E45" s="41" t="s">
        <v>8</v>
      </c>
      <c r="F45" s="41">
        <v>32</v>
      </c>
      <c r="G45" s="40" t="s">
        <v>212</v>
      </c>
      <c r="H45" s="41" t="s">
        <v>207</v>
      </c>
      <c r="I45" s="41">
        <v>1</v>
      </c>
      <c r="J45" s="54" t="s">
        <v>371</v>
      </c>
      <c r="K45" s="51">
        <f>IF($E45="M",'Adj factors'!$B$3,IF($E45="F",'Adj factors'!$C$3,0))</f>
        <v>0.0880787037037037</v>
      </c>
      <c r="L45" s="52">
        <f>IF(AND($F45&gt;7,$F45&lt;101,$E45="M"),INDEX('Adj factors'!$B$1:$B$100,$F45,1),IF(AND($F45&gt;7,$F45&lt;101,$E45="F"),INDEX('Adj factors'!$C$1:$C$100,$F45,1),1))</f>
        <v>1</v>
      </c>
      <c r="M45" s="51">
        <f t="shared" si="3"/>
        <v>0.0880787037037037</v>
      </c>
      <c r="N45" s="51">
        <f t="shared" si="4"/>
        <v>0.1375347222222222</v>
      </c>
      <c r="O45" s="53">
        <f t="shared" si="5"/>
        <v>64.04</v>
      </c>
      <c r="P45" s="30"/>
      <c r="Q45" s="45"/>
    </row>
    <row r="46" spans="1:17" s="26" customFormat="1" ht="12.75">
      <c r="A46" s="40" t="s">
        <v>211</v>
      </c>
      <c r="B46" s="40" t="s">
        <v>24</v>
      </c>
      <c r="C46" s="40" t="s">
        <v>265</v>
      </c>
      <c r="D46" s="40" t="s">
        <v>319</v>
      </c>
      <c r="E46" s="41" t="s">
        <v>8</v>
      </c>
      <c r="F46" s="41">
        <v>31</v>
      </c>
      <c r="G46" s="40" t="s">
        <v>320</v>
      </c>
      <c r="H46" s="41" t="s">
        <v>207</v>
      </c>
      <c r="I46" s="41">
        <v>1</v>
      </c>
      <c r="J46" s="47" t="s">
        <v>367</v>
      </c>
      <c r="K46" s="36">
        <f>IF($E46="M",'Adj factors'!$B$3,IF($E46="F",'Adj factors'!$C$3,0))</f>
        <v>0.0880787037037037</v>
      </c>
      <c r="L46" s="37">
        <f>IF(AND($F46&gt;7,$F46&lt;101,$E46="M"),INDEX('Adj factors'!$B$1:$B$100,$F46,1),IF(AND($F46&gt;7,$F46&lt;101,$E46="F"),INDEX('Adj factors'!$C$1:$C$100,$F46,1),1))</f>
        <v>1</v>
      </c>
      <c r="M46" s="36">
        <f t="shared" si="3"/>
        <v>0.0880787037037037</v>
      </c>
      <c r="N46" s="36">
        <f t="shared" si="4"/>
        <v>0.16189814814814815</v>
      </c>
      <c r="O46" s="38">
        <f t="shared" si="5"/>
        <v>54.4</v>
      </c>
      <c r="P46" s="30"/>
      <c r="Q46" s="46"/>
    </row>
    <row r="47" spans="1:17" s="26" customFormat="1" ht="12.75">
      <c r="A47" s="40" t="s">
        <v>211</v>
      </c>
      <c r="B47" s="40" t="s">
        <v>326</v>
      </c>
      <c r="C47" s="40" t="s">
        <v>327</v>
      </c>
      <c r="D47" s="40" t="s">
        <v>328</v>
      </c>
      <c r="E47" s="41" t="s">
        <v>8</v>
      </c>
      <c r="F47" s="41">
        <v>28</v>
      </c>
      <c r="G47" s="40" t="s">
        <v>329</v>
      </c>
      <c r="H47" s="41" t="s">
        <v>232</v>
      </c>
      <c r="I47" s="41">
        <v>1</v>
      </c>
      <c r="J47" s="47" t="s">
        <v>397</v>
      </c>
      <c r="K47" s="36">
        <f>IF($E47="M",'Adj factors'!$B$3,IF($E47="F",'Adj factors'!$C$3,0))</f>
        <v>0.0880787037037037</v>
      </c>
      <c r="L47" s="37">
        <f>IF(AND($F47&gt;7,$F47&lt;101,$E47="M"),INDEX('Adj factors'!$B$1:$B$100,$F47,1),IF(AND($F47&gt;7,$F47&lt;101,$E47="F"),INDEX('Adj factors'!$C$1:$C$100,$F47,1),1))</f>
        <v>1</v>
      </c>
      <c r="M47" s="36">
        <f t="shared" si="3"/>
        <v>0.0880787037037037</v>
      </c>
      <c r="N47" s="36">
        <f t="shared" si="4"/>
        <v>0.16625</v>
      </c>
      <c r="O47" s="38">
        <f t="shared" si="5"/>
        <v>52.97</v>
      </c>
      <c r="P47" s="30"/>
      <c r="Q47" s="45"/>
    </row>
    <row r="48" spans="1:17" s="26" customFormat="1" ht="12.75">
      <c r="A48" s="40" t="s">
        <v>211</v>
      </c>
      <c r="B48" s="40" t="s">
        <v>42</v>
      </c>
      <c r="C48" s="40" t="s">
        <v>39</v>
      </c>
      <c r="D48" s="40" t="s">
        <v>321</v>
      </c>
      <c r="E48" s="41" t="s">
        <v>8</v>
      </c>
      <c r="F48" s="41">
        <v>36</v>
      </c>
      <c r="G48" s="40" t="s">
        <v>322</v>
      </c>
      <c r="H48" s="41" t="s">
        <v>268</v>
      </c>
      <c r="I48" s="41">
        <v>1</v>
      </c>
      <c r="J48" s="47" t="s">
        <v>376</v>
      </c>
      <c r="K48" s="36">
        <f>IF($E48="M",'Adj factors'!$B$3,IF($E48="F",'Adj factors'!$C$3,0))</f>
        <v>0.0880787037037037</v>
      </c>
      <c r="L48" s="37">
        <f>IF(AND($F48&gt;7,$F48&lt;101,$E48="M"),INDEX('Adj factors'!$B$1:$B$100,$F48,1),IF(AND($F48&gt;7,$F48&lt;101,$E48="F"),INDEX('Adj factors'!$C$1:$C$100,$F48,1),1))</f>
        <v>1</v>
      </c>
      <c r="M48" s="36">
        <f>IF($L48=0,0,$K48/$L48)</f>
        <v>0.0880787037037037</v>
      </c>
      <c r="N48" s="36">
        <f>IF($J48=0,0,$J48*$L48)</f>
        <v>0.1753935185185185</v>
      </c>
      <c r="O48" s="38">
        <f>IF($J48=0,0,TRUNC(10000*$M48/$J48)/100)</f>
        <v>50.21</v>
      </c>
      <c r="P48" s="30"/>
      <c r="Q48" s="45"/>
    </row>
    <row r="49" spans="1:17" s="26" customFormat="1" ht="12.75">
      <c r="A49" s="40" t="s">
        <v>211</v>
      </c>
      <c r="B49" s="40" t="s">
        <v>290</v>
      </c>
      <c r="C49" s="40" t="s">
        <v>291</v>
      </c>
      <c r="D49" s="40" t="s">
        <v>292</v>
      </c>
      <c r="E49" s="41" t="s">
        <v>8</v>
      </c>
      <c r="F49" s="41">
        <v>39</v>
      </c>
      <c r="G49" s="40" t="s">
        <v>293</v>
      </c>
      <c r="H49" s="41" t="s">
        <v>232</v>
      </c>
      <c r="I49" s="41">
        <v>1</v>
      </c>
      <c r="J49" s="47" t="s">
        <v>379</v>
      </c>
      <c r="K49" s="36">
        <f>IF($E49="M",'Adj factors'!$B$3,IF($E49="F",'Adj factors'!$C$3,0))</f>
        <v>0.0880787037037037</v>
      </c>
      <c r="L49" s="37">
        <f>IF(AND($F49&gt;7,$F49&lt;101,$E49="M"),INDEX('Adj factors'!$B$1:$B$100,$F49,1),IF(AND($F49&gt;7,$F49&lt;101,$E49="F"),INDEX('Adj factors'!$C$1:$C$100,$F49,1),1))</f>
        <v>0.9904</v>
      </c>
      <c r="M49" s="36">
        <f t="shared" si="3"/>
        <v>0.08893245527433734</v>
      </c>
      <c r="N49" s="36">
        <f t="shared" si="4"/>
        <v>0.18267377777777777</v>
      </c>
      <c r="O49" s="38">
        <f t="shared" si="5"/>
        <v>48.21</v>
      </c>
      <c r="P49" s="30"/>
      <c r="Q49" s="45"/>
    </row>
    <row r="50" spans="1:17" ht="12.75">
      <c r="A50" s="40"/>
      <c r="B50" s="40"/>
      <c r="C50" s="40"/>
      <c r="D50" s="40"/>
      <c r="E50" s="41"/>
      <c r="F50" s="41"/>
      <c r="G50" s="40"/>
      <c r="H50" s="41"/>
      <c r="I50" s="41"/>
      <c r="J50" s="40"/>
      <c r="K50" s="36"/>
      <c r="L50" s="37"/>
      <c r="M50" s="36"/>
      <c r="N50" s="36"/>
      <c r="O50" s="38"/>
      <c r="Q50" s="45"/>
    </row>
    <row r="51" spans="1:17" ht="12.75">
      <c r="A51" s="40"/>
      <c r="B51" s="40"/>
      <c r="C51" s="40"/>
      <c r="D51" s="40"/>
      <c r="E51" s="41"/>
      <c r="F51" s="41"/>
      <c r="G51" s="40"/>
      <c r="H51" s="41"/>
      <c r="I51" s="41"/>
      <c r="J51" s="40"/>
      <c r="K51" s="36"/>
      <c r="L51" s="37"/>
      <c r="M51" s="36"/>
      <c r="N51" s="36"/>
      <c r="O51" s="38"/>
      <c r="Q51" s="45"/>
    </row>
    <row r="52" spans="1:17" ht="12.75">
      <c r="A52" s="40"/>
      <c r="B52" s="40"/>
      <c r="C52" s="40"/>
      <c r="D52" s="40"/>
      <c r="E52" s="41"/>
      <c r="F52" s="41"/>
      <c r="G52" s="40"/>
      <c r="H52" s="41"/>
      <c r="I52" s="41"/>
      <c r="J52" s="40"/>
      <c r="K52" s="36"/>
      <c r="L52" s="37"/>
      <c r="M52" s="36"/>
      <c r="N52" s="36"/>
      <c r="O52" s="38"/>
      <c r="Q52" s="45"/>
    </row>
    <row r="53" spans="1:17" ht="12.75">
      <c r="A53" s="40"/>
      <c r="B53" s="40"/>
      <c r="C53" s="40"/>
      <c r="D53" s="40"/>
      <c r="E53" s="41"/>
      <c r="F53" s="41"/>
      <c r="G53" s="40"/>
      <c r="H53" s="41"/>
      <c r="I53" s="41"/>
      <c r="J53" s="40"/>
      <c r="K53" s="36"/>
      <c r="L53" s="37"/>
      <c r="M53" s="36"/>
      <c r="N53" s="36"/>
      <c r="O53" s="38"/>
      <c r="Q53" s="45"/>
    </row>
    <row r="54" spans="1:17" ht="12.75">
      <c r="A54" s="40"/>
      <c r="B54" s="40"/>
      <c r="C54" s="40"/>
      <c r="D54" s="40"/>
      <c r="E54" s="41"/>
      <c r="F54" s="41"/>
      <c r="G54" s="40"/>
      <c r="H54" s="41"/>
      <c r="I54" s="41"/>
      <c r="J54" s="40"/>
      <c r="Q54" s="45"/>
    </row>
    <row r="55" spans="1:10" ht="12.75">
      <c r="A55" s="40"/>
      <c r="B55" s="40"/>
      <c r="C55" s="40"/>
      <c r="D55" s="40"/>
      <c r="E55" s="41"/>
      <c r="F55" s="41"/>
      <c r="G55" s="40"/>
      <c r="H55" s="41"/>
      <c r="I55" s="41"/>
      <c r="J55" s="40"/>
    </row>
    <row r="56" spans="1:10" ht="12.75">
      <c r="A56" s="40"/>
      <c r="B56" s="40"/>
      <c r="C56" s="40"/>
      <c r="D56" s="40"/>
      <c r="E56" s="41"/>
      <c r="F56" s="41"/>
      <c r="G56" s="40"/>
      <c r="H56" s="41"/>
      <c r="I56" s="41"/>
      <c r="J56" s="40"/>
    </row>
    <row r="98" spans="11:14" ht="12.75">
      <c r="K98"/>
      <c r="L98"/>
      <c r="N98"/>
    </row>
    <row r="99" spans="11:14" ht="12.75">
      <c r="K99"/>
      <c r="L99"/>
      <c r="N99"/>
    </row>
    <row r="100" spans="11:14" ht="12.75">
      <c r="K100"/>
      <c r="L100"/>
      <c r="N100"/>
    </row>
    <row r="101" spans="11:14" ht="12.75">
      <c r="K101"/>
      <c r="L101"/>
      <c r="N101"/>
    </row>
    <row r="102" spans="11:14" ht="12.75">
      <c r="K102"/>
      <c r="L102"/>
      <c r="N102"/>
    </row>
    <row r="103" spans="11:14" ht="12.75">
      <c r="K103"/>
      <c r="L103"/>
      <c r="N103"/>
    </row>
    <row r="104" spans="11:14" ht="12.75">
      <c r="K104"/>
      <c r="L104"/>
      <c r="N104"/>
    </row>
    <row r="105" spans="11:14" ht="12.75">
      <c r="K105"/>
      <c r="L105"/>
      <c r="N105"/>
    </row>
    <row r="106" spans="11:14" ht="12.75">
      <c r="K106"/>
      <c r="L106"/>
      <c r="N106"/>
    </row>
    <row r="107" spans="11:14" ht="12.75">
      <c r="K107"/>
      <c r="L107"/>
      <c r="N107"/>
    </row>
    <row r="108" spans="11:14" ht="12.75">
      <c r="K108"/>
      <c r="L108"/>
      <c r="N108"/>
    </row>
    <row r="109" spans="11:14" ht="12.75">
      <c r="K109"/>
      <c r="L109"/>
      <c r="N109"/>
    </row>
    <row r="110" spans="11:14" ht="12.75">
      <c r="K110"/>
      <c r="L110"/>
      <c r="N110"/>
    </row>
    <row r="111" spans="11:14" ht="12.75">
      <c r="K111"/>
      <c r="L111"/>
      <c r="N111"/>
    </row>
    <row r="112" spans="11:14" ht="12.75">
      <c r="K112"/>
      <c r="L112"/>
      <c r="N112"/>
    </row>
    <row r="113" spans="11:14" ht="12.75">
      <c r="K113"/>
      <c r="L113"/>
      <c r="N113"/>
    </row>
    <row r="114" spans="11:14" ht="12.75">
      <c r="K114"/>
      <c r="L114"/>
      <c r="N114"/>
    </row>
    <row r="115" spans="1:16" ht="12.75">
      <c r="A115" s="27"/>
      <c r="B115" s="27"/>
      <c r="C115" s="27"/>
      <c r="D115" s="27"/>
      <c r="E115" s="27"/>
      <c r="F115" s="28"/>
      <c r="G115" s="28"/>
      <c r="H115" s="44"/>
      <c r="I115" s="28"/>
      <c r="J115" s="29"/>
      <c r="K115" s="4"/>
      <c r="L115" s="22"/>
      <c r="M115" s="4"/>
      <c r="N115" s="4"/>
      <c r="O115" s="3"/>
      <c r="P115" s="30"/>
    </row>
    <row r="116" spans="1:16" ht="12.75">
      <c r="A116" s="27"/>
      <c r="B116" s="27"/>
      <c r="C116" s="27"/>
      <c r="D116" s="27"/>
      <c r="E116" s="27"/>
      <c r="F116" s="28"/>
      <c r="G116" s="28"/>
      <c r="H116" s="44"/>
      <c r="I116" s="28"/>
      <c r="J116" s="29"/>
      <c r="K116" s="4"/>
      <c r="L116" s="22"/>
      <c r="M116" s="4"/>
      <c r="N116" s="4"/>
      <c r="O116" s="3"/>
      <c r="P116" s="30"/>
    </row>
    <row r="117" spans="1:16" ht="12.75">
      <c r="A117" s="27"/>
      <c r="B117" s="27"/>
      <c r="C117" s="27"/>
      <c r="D117" s="27"/>
      <c r="E117" s="27"/>
      <c r="F117" s="28"/>
      <c r="G117" s="28"/>
      <c r="H117" s="44"/>
      <c r="I117" s="28"/>
      <c r="J117" s="29"/>
      <c r="K117" s="4"/>
      <c r="L117" s="22"/>
      <c r="M117" s="4"/>
      <c r="N117" s="4"/>
      <c r="O117" s="3"/>
      <c r="P117" s="30"/>
    </row>
    <row r="118" spans="1:16" ht="12.75">
      <c r="A118" s="27"/>
      <c r="B118" s="27"/>
      <c r="C118" s="27"/>
      <c r="D118" s="27"/>
      <c r="E118" s="27"/>
      <c r="F118" s="28"/>
      <c r="G118" s="28"/>
      <c r="H118" s="44"/>
      <c r="I118" s="28"/>
      <c r="J118" s="29"/>
      <c r="K118" s="4"/>
      <c r="L118" s="22"/>
      <c r="M118" s="4"/>
      <c r="N118" s="4"/>
      <c r="O118" s="3"/>
      <c r="P118" s="30"/>
    </row>
    <row r="119" spans="1:16" ht="12.75">
      <c r="A119" s="27"/>
      <c r="B119" s="27"/>
      <c r="C119" s="27"/>
      <c r="D119" s="27"/>
      <c r="E119" s="27"/>
      <c r="F119" s="28"/>
      <c r="G119" s="28"/>
      <c r="H119" s="44"/>
      <c r="I119" s="28"/>
      <c r="J119" s="29"/>
      <c r="K119" s="4"/>
      <c r="L119" s="22"/>
      <c r="M119" s="4"/>
      <c r="N119" s="4"/>
      <c r="O119" s="3"/>
      <c r="P119" s="30"/>
    </row>
    <row r="120" spans="1:16" ht="12.75">
      <c r="A120" s="27"/>
      <c r="B120" s="27"/>
      <c r="C120" s="27"/>
      <c r="D120" s="27"/>
      <c r="E120" s="27"/>
      <c r="F120" s="28"/>
      <c r="G120" s="28"/>
      <c r="H120" s="44"/>
      <c r="I120" s="28"/>
      <c r="J120" s="29"/>
      <c r="K120" s="4"/>
      <c r="L120" s="22"/>
      <c r="M120" s="4"/>
      <c r="N120" s="4"/>
      <c r="O120" s="3"/>
      <c r="P120" s="30"/>
    </row>
    <row r="121" spans="1:16" ht="12.75">
      <c r="A121" s="27"/>
      <c r="B121" s="27"/>
      <c r="C121" s="27"/>
      <c r="D121" s="27"/>
      <c r="E121" s="27"/>
      <c r="F121" s="28"/>
      <c r="G121" s="28"/>
      <c r="H121" s="44"/>
      <c r="I121" s="28"/>
      <c r="J121" s="29"/>
      <c r="K121" s="4"/>
      <c r="L121" s="22"/>
      <c r="M121" s="4"/>
      <c r="N121" s="4"/>
      <c r="O121" s="3"/>
      <c r="P121" s="30"/>
    </row>
    <row r="122" spans="1:16" ht="12.75">
      <c r="A122" s="27"/>
      <c r="B122" s="27"/>
      <c r="C122" s="27"/>
      <c r="D122" s="27"/>
      <c r="E122" s="27"/>
      <c r="F122" s="28"/>
      <c r="G122" s="28"/>
      <c r="H122" s="44"/>
      <c r="I122" s="28"/>
      <c r="J122" s="29"/>
      <c r="K122" s="4"/>
      <c r="L122" s="22"/>
      <c r="M122" s="4"/>
      <c r="N122" s="4"/>
      <c r="O122" s="3"/>
      <c r="P122" s="30"/>
    </row>
    <row r="123" spans="1:16" ht="12.75">
      <c r="A123" s="27"/>
      <c r="B123" s="27"/>
      <c r="C123" s="27"/>
      <c r="D123" s="27"/>
      <c r="E123" s="27"/>
      <c r="F123" s="28"/>
      <c r="G123" s="28"/>
      <c r="H123" s="44"/>
      <c r="I123" s="28"/>
      <c r="J123" s="29"/>
      <c r="K123" s="4"/>
      <c r="L123" s="22"/>
      <c r="M123" s="4"/>
      <c r="N123" s="4"/>
      <c r="O123" s="3"/>
      <c r="P123" s="30"/>
    </row>
    <row r="124" spans="1:16" ht="12.75">
      <c r="A124" s="27"/>
      <c r="B124" s="27"/>
      <c r="C124" s="27"/>
      <c r="D124" s="27"/>
      <c r="E124" s="27"/>
      <c r="F124" s="28"/>
      <c r="G124" s="28"/>
      <c r="H124" s="44"/>
      <c r="I124" s="28"/>
      <c r="J124" s="29"/>
      <c r="K124" s="4"/>
      <c r="L124" s="22"/>
      <c r="M124" s="4"/>
      <c r="N124" s="4"/>
      <c r="O124" s="3"/>
      <c r="P124" s="30"/>
    </row>
    <row r="125" spans="1:16" ht="12.75">
      <c r="A125" s="27"/>
      <c r="B125" s="27"/>
      <c r="C125" s="27"/>
      <c r="D125" s="27"/>
      <c r="E125" s="27"/>
      <c r="F125" s="28"/>
      <c r="G125" s="28"/>
      <c r="H125" s="44"/>
      <c r="I125" s="28"/>
      <c r="J125" s="29"/>
      <c r="K125" s="4"/>
      <c r="L125" s="22"/>
      <c r="M125" s="4"/>
      <c r="N125" s="4"/>
      <c r="O125" s="3"/>
      <c r="P125" s="30"/>
    </row>
    <row r="126" spans="1:16" ht="12.75">
      <c r="A126" s="27"/>
      <c r="B126" s="27"/>
      <c r="C126" s="27"/>
      <c r="D126" s="27"/>
      <c r="E126" s="27"/>
      <c r="F126" s="28"/>
      <c r="G126" s="28"/>
      <c r="H126" s="44"/>
      <c r="I126" s="28"/>
      <c r="J126" s="29"/>
      <c r="K126" s="4"/>
      <c r="L126" s="22"/>
      <c r="M126" s="4"/>
      <c r="N126" s="4"/>
      <c r="O126" s="3"/>
      <c r="P126" s="30"/>
    </row>
    <row r="127" spans="1:16" ht="12.75">
      <c r="A127" s="27"/>
      <c r="B127" s="27"/>
      <c r="C127" s="27"/>
      <c r="D127" s="27"/>
      <c r="E127" s="27"/>
      <c r="F127" s="28"/>
      <c r="G127" s="28"/>
      <c r="H127" s="44"/>
      <c r="I127" s="28"/>
      <c r="J127" s="29"/>
      <c r="K127" s="4"/>
      <c r="L127" s="22"/>
      <c r="M127" s="4"/>
      <c r="N127" s="4"/>
      <c r="O127" s="3"/>
      <c r="P127" s="30"/>
    </row>
    <row r="128" spans="1:16" ht="12.75">
      <c r="A128" s="27"/>
      <c r="B128" s="27"/>
      <c r="C128" s="27"/>
      <c r="D128" s="27"/>
      <c r="E128" s="27"/>
      <c r="F128" s="28"/>
      <c r="G128" s="28"/>
      <c r="H128" s="44"/>
      <c r="I128" s="28"/>
      <c r="J128" s="29"/>
      <c r="K128" s="4"/>
      <c r="L128" s="22"/>
      <c r="M128" s="4"/>
      <c r="N128" s="4"/>
      <c r="O128" s="3"/>
      <c r="P128" s="30"/>
    </row>
    <row r="129" spans="1:16" ht="12.75">
      <c r="A129" s="27"/>
      <c r="B129" s="27"/>
      <c r="C129" s="27"/>
      <c r="D129" s="27"/>
      <c r="E129" s="27"/>
      <c r="F129" s="28"/>
      <c r="G129" s="28"/>
      <c r="H129" s="44"/>
      <c r="I129" s="28"/>
      <c r="J129" s="29"/>
      <c r="K129" s="4"/>
      <c r="L129" s="22"/>
      <c r="M129" s="4"/>
      <c r="N129" s="4"/>
      <c r="O129" s="3"/>
      <c r="P129" s="30"/>
    </row>
    <row r="130" spans="1:16" ht="12.75">
      <c r="A130" s="27"/>
      <c r="B130" s="27"/>
      <c r="C130" s="27"/>
      <c r="D130" s="27"/>
      <c r="E130" s="27"/>
      <c r="F130" s="28"/>
      <c r="G130" s="28"/>
      <c r="H130" s="44"/>
      <c r="I130" s="28"/>
      <c r="J130" s="29"/>
      <c r="K130" s="4"/>
      <c r="L130" s="22"/>
      <c r="M130" s="4"/>
      <c r="N130" s="4"/>
      <c r="O130" s="3"/>
      <c r="P130" s="30"/>
    </row>
    <row r="131" spans="1:16" ht="12.75">
      <c r="A131" s="27"/>
      <c r="B131" s="27"/>
      <c r="C131" s="27"/>
      <c r="D131" s="27"/>
      <c r="E131" s="27"/>
      <c r="F131" s="28"/>
      <c r="G131" s="28"/>
      <c r="H131" s="44"/>
      <c r="I131" s="28"/>
      <c r="J131" s="29"/>
      <c r="K131" s="4"/>
      <c r="L131" s="22"/>
      <c r="M131" s="4"/>
      <c r="N131" s="4"/>
      <c r="O131" s="3"/>
      <c r="P131" s="30"/>
    </row>
    <row r="132" spans="1:16" ht="12.75">
      <c r="A132" s="27"/>
      <c r="B132" s="27"/>
      <c r="C132" s="27"/>
      <c r="D132" s="27"/>
      <c r="E132" s="27"/>
      <c r="F132" s="28"/>
      <c r="G132" s="28"/>
      <c r="H132" s="44"/>
      <c r="I132" s="28"/>
      <c r="J132" s="29"/>
      <c r="K132" s="4"/>
      <c r="L132" s="22"/>
      <c r="M132" s="4"/>
      <c r="N132" s="4"/>
      <c r="O132" s="3"/>
      <c r="P132" s="30"/>
    </row>
    <row r="133" spans="1:16" ht="12.75">
      <c r="A133" s="27"/>
      <c r="B133" s="27"/>
      <c r="C133" s="27"/>
      <c r="D133" s="27"/>
      <c r="E133" s="27"/>
      <c r="F133" s="28"/>
      <c r="G133" s="28"/>
      <c r="H133" s="44"/>
      <c r="I133" s="28"/>
      <c r="J133" s="29"/>
      <c r="K133" s="4"/>
      <c r="L133" s="22"/>
      <c r="M133" s="4"/>
      <c r="N133" s="4"/>
      <c r="O133" s="3"/>
      <c r="P133" s="30"/>
    </row>
    <row r="134" spans="1:16" ht="12.75">
      <c r="A134" s="27"/>
      <c r="B134" s="27"/>
      <c r="C134" s="27"/>
      <c r="D134" s="27"/>
      <c r="E134" s="27"/>
      <c r="F134" s="28"/>
      <c r="G134" s="28"/>
      <c r="H134" s="44"/>
      <c r="I134" s="28"/>
      <c r="J134" s="29"/>
      <c r="K134" s="4"/>
      <c r="L134" s="22"/>
      <c r="M134" s="4"/>
      <c r="N134" s="4"/>
      <c r="O134" s="3"/>
      <c r="P134" s="30"/>
    </row>
    <row r="135" spans="1:16" ht="12.75">
      <c r="A135" s="27"/>
      <c r="B135" s="27"/>
      <c r="C135" s="27"/>
      <c r="D135" s="27"/>
      <c r="E135" s="27"/>
      <c r="F135" s="28"/>
      <c r="G135" s="28"/>
      <c r="H135" s="44"/>
      <c r="I135" s="28"/>
      <c r="J135" s="29"/>
      <c r="K135" s="4"/>
      <c r="L135" s="22"/>
      <c r="M135" s="4"/>
      <c r="N135" s="4"/>
      <c r="O135" s="3"/>
      <c r="P135" s="30"/>
    </row>
    <row r="136" spans="1:16" ht="12.75">
      <c r="A136" s="27"/>
      <c r="B136" s="27"/>
      <c r="C136" s="27"/>
      <c r="D136" s="27"/>
      <c r="E136" s="27"/>
      <c r="F136" s="28"/>
      <c r="G136" s="28"/>
      <c r="H136" s="44"/>
      <c r="I136" s="28"/>
      <c r="J136" s="29"/>
      <c r="K136" s="4"/>
      <c r="L136" s="22"/>
      <c r="M136" s="4"/>
      <c r="N136" s="4"/>
      <c r="O136" s="3"/>
      <c r="P136" s="30"/>
    </row>
    <row r="137" spans="1:16" ht="12.75">
      <c r="A137" s="27"/>
      <c r="B137" s="27"/>
      <c r="C137" s="27"/>
      <c r="D137" s="27"/>
      <c r="E137" s="27"/>
      <c r="F137" s="28"/>
      <c r="G137" s="28"/>
      <c r="H137" s="44"/>
      <c r="I137" s="28"/>
      <c r="J137" s="29"/>
      <c r="K137" s="4"/>
      <c r="L137" s="22"/>
      <c r="M137" s="4"/>
      <c r="N137" s="4"/>
      <c r="O137" s="3"/>
      <c r="P137" s="30"/>
    </row>
    <row r="138" spans="1:16" ht="12.75">
      <c r="A138" s="27"/>
      <c r="B138" s="27"/>
      <c r="C138" s="27"/>
      <c r="D138" s="27"/>
      <c r="E138" s="27"/>
      <c r="F138" s="28"/>
      <c r="G138" s="28"/>
      <c r="H138" s="44"/>
      <c r="I138" s="28"/>
      <c r="J138" s="29"/>
      <c r="K138" s="4"/>
      <c r="L138" s="22"/>
      <c r="M138" s="4"/>
      <c r="N138" s="4"/>
      <c r="O138" s="3"/>
      <c r="P138" s="30"/>
    </row>
    <row r="139" spans="1:16" ht="12.75">
      <c r="A139" s="27"/>
      <c r="B139" s="27"/>
      <c r="C139" s="27"/>
      <c r="D139" s="27"/>
      <c r="E139" s="27"/>
      <c r="F139" s="28"/>
      <c r="G139" s="28"/>
      <c r="H139" s="44"/>
      <c r="I139" s="28"/>
      <c r="J139" s="29"/>
      <c r="K139" s="4"/>
      <c r="L139" s="22"/>
      <c r="M139" s="4"/>
      <c r="N139" s="4"/>
      <c r="O139" s="3"/>
      <c r="P139" s="30"/>
    </row>
    <row r="140" spans="1:16" ht="12.75">
      <c r="A140" s="27"/>
      <c r="B140" s="27"/>
      <c r="C140" s="27"/>
      <c r="D140" s="27"/>
      <c r="E140" s="27"/>
      <c r="F140" s="28"/>
      <c r="G140" s="28"/>
      <c r="H140" s="44"/>
      <c r="I140" s="28"/>
      <c r="J140" s="29"/>
      <c r="K140" s="4"/>
      <c r="L140" s="22"/>
      <c r="M140" s="4"/>
      <c r="N140" s="4"/>
      <c r="O140" s="3"/>
      <c r="P140" s="30"/>
    </row>
    <row r="141" spans="1:16" ht="12.75">
      <c r="A141" s="27"/>
      <c r="B141" s="27"/>
      <c r="C141" s="27"/>
      <c r="D141" s="27"/>
      <c r="E141" s="27"/>
      <c r="F141" s="28"/>
      <c r="G141" s="28"/>
      <c r="H141" s="44"/>
      <c r="I141" s="28"/>
      <c r="J141" s="29"/>
      <c r="K141" s="4"/>
      <c r="L141" s="22"/>
      <c r="M141" s="4"/>
      <c r="N141" s="4"/>
      <c r="O141" s="3"/>
      <c r="P141" s="30"/>
    </row>
    <row r="142" spans="1:16" ht="12.75">
      <c r="A142" s="27"/>
      <c r="B142" s="27"/>
      <c r="C142" s="27"/>
      <c r="D142" s="27"/>
      <c r="E142" s="27"/>
      <c r="F142" s="28"/>
      <c r="G142" s="28"/>
      <c r="H142" s="44"/>
      <c r="I142" s="28"/>
      <c r="J142" s="29"/>
      <c r="K142" s="4"/>
      <c r="L142" s="22"/>
      <c r="M142" s="4"/>
      <c r="N142" s="4"/>
      <c r="O142" s="3"/>
      <c r="P142" s="30"/>
    </row>
    <row r="143" spans="1:16" ht="12.75">
      <c r="A143" s="27"/>
      <c r="B143" s="27"/>
      <c r="C143" s="27"/>
      <c r="D143" s="27"/>
      <c r="E143" s="27"/>
      <c r="F143" s="28"/>
      <c r="G143" s="28"/>
      <c r="H143" s="44"/>
      <c r="I143" s="28"/>
      <c r="J143" s="29"/>
      <c r="K143" s="4"/>
      <c r="L143" s="22"/>
      <c r="M143" s="4"/>
      <c r="N143" s="4"/>
      <c r="O143" s="3"/>
      <c r="P143" s="30"/>
    </row>
    <row r="144" spans="1:16" ht="12.75">
      <c r="A144" s="27"/>
      <c r="B144" s="27"/>
      <c r="C144" s="27"/>
      <c r="D144" s="27"/>
      <c r="E144" s="27"/>
      <c r="F144" s="28"/>
      <c r="G144" s="28"/>
      <c r="H144" s="44"/>
      <c r="I144" s="28"/>
      <c r="J144" s="29"/>
      <c r="K144" s="4"/>
      <c r="L144" s="22"/>
      <c r="M144" s="4"/>
      <c r="N144" s="4"/>
      <c r="O144" s="3"/>
      <c r="P144" s="30"/>
    </row>
    <row r="145" ht="12.75">
      <c r="P145" s="30"/>
    </row>
    <row r="146" ht="12.75">
      <c r="P146" s="30"/>
    </row>
    <row r="147" ht="12.75">
      <c r="P147" s="30"/>
    </row>
    <row r="148" ht="12.75">
      <c r="P148" s="30"/>
    </row>
    <row r="149" ht="12.75">
      <c r="P149" s="30"/>
    </row>
    <row r="150" ht="12.75">
      <c r="P150" s="30"/>
    </row>
    <row r="151" ht="12.75">
      <c r="P151" s="30"/>
    </row>
    <row r="152" ht="12.75">
      <c r="P152" s="30"/>
    </row>
    <row r="153" ht="12.75">
      <c r="P153" s="30"/>
    </row>
    <row r="154" ht="12.75">
      <c r="P154" s="30"/>
    </row>
    <row r="155" ht="12.75">
      <c r="P155" s="30"/>
    </row>
    <row r="156" ht="12.75">
      <c r="P156" s="30"/>
    </row>
  </sheetData>
  <printOptions/>
  <pageMargins left="0.28" right="0.28" top="0.24" bottom="0.32" header="0.21" footer="0.25"/>
  <pageSetup fitToHeight="1" fitToWidth="1"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dimension ref="A1:AO612"/>
  <sheetViews>
    <sheetView zoomScale="75" zoomScaleNormal="75" workbookViewId="0" topLeftCell="A1">
      <selection activeCell="A1" sqref="A1"/>
    </sheetView>
  </sheetViews>
  <sheetFormatPr defaultColWidth="9.140625" defaultRowHeight="12.75"/>
  <cols>
    <col min="1" max="1" width="15.421875" style="0" customWidth="1"/>
    <col min="2" max="2" width="15.00390625" style="0" customWidth="1"/>
    <col min="3" max="3" width="14.7109375" style="0" bestFit="1" customWidth="1"/>
    <col min="4" max="4" width="16.140625" style="0" customWidth="1"/>
    <col min="5" max="5" width="19.57421875" style="0" customWidth="1"/>
    <col min="6" max="6" width="13.00390625" style="0" customWidth="1"/>
    <col min="7" max="7" width="12.421875" style="1" customWidth="1"/>
    <col min="8" max="8" width="10.7109375" style="1" customWidth="1"/>
    <col min="9" max="9" width="9.8515625" style="0" customWidth="1"/>
    <col min="10" max="10" width="9.421875" style="69" bestFit="1" customWidth="1"/>
    <col min="11" max="16384" width="9.7109375" style="0" customWidth="1"/>
  </cols>
  <sheetData>
    <row r="1" spans="1:12" s="60" customFormat="1" ht="36">
      <c r="A1" s="60" t="s">
        <v>407</v>
      </c>
      <c r="B1" s="60" t="s">
        <v>3</v>
      </c>
      <c r="C1" s="61" t="s">
        <v>5</v>
      </c>
      <c r="D1" s="61" t="s">
        <v>4</v>
      </c>
      <c r="E1" s="61" t="s">
        <v>117</v>
      </c>
      <c r="F1" s="61" t="s">
        <v>107</v>
      </c>
      <c r="G1" s="62" t="s">
        <v>408</v>
      </c>
      <c r="H1" s="63" t="s">
        <v>409</v>
      </c>
      <c r="I1" s="64" t="s">
        <v>410</v>
      </c>
      <c r="K1" s="61" t="s">
        <v>6</v>
      </c>
      <c r="L1" s="61" t="s">
        <v>0</v>
      </c>
    </row>
    <row r="2" spans="1:12" s="60" customFormat="1" ht="12.75">
      <c r="A2" s="35" t="s">
        <v>411</v>
      </c>
      <c r="B2" s="40" t="s">
        <v>151</v>
      </c>
      <c r="C2" s="40" t="s">
        <v>74</v>
      </c>
      <c r="D2" s="40" t="s">
        <v>152</v>
      </c>
      <c r="E2" s="40" t="s">
        <v>153</v>
      </c>
      <c r="F2" s="43">
        <v>0.10748842592592593</v>
      </c>
      <c r="G2" s="36">
        <v>0.10748842592592593</v>
      </c>
      <c r="H2" s="39">
        <v>81.94</v>
      </c>
      <c r="I2" s="30">
        <v>312.46</v>
      </c>
      <c r="J2" s="36"/>
      <c r="K2" s="41" t="s">
        <v>8</v>
      </c>
      <c r="L2" s="41">
        <v>33</v>
      </c>
    </row>
    <row r="3" spans="1:12" s="60" customFormat="1" ht="12.75">
      <c r="A3" s="35" t="s">
        <v>411</v>
      </c>
      <c r="B3" s="40" t="s">
        <v>151</v>
      </c>
      <c r="C3" s="40" t="s">
        <v>164</v>
      </c>
      <c r="D3" s="40" t="s">
        <v>165</v>
      </c>
      <c r="E3" s="40" t="s">
        <v>166</v>
      </c>
      <c r="F3" s="42">
        <v>0.11664351851851852</v>
      </c>
      <c r="G3" s="36">
        <v>0.1114645462962963</v>
      </c>
      <c r="H3" s="38">
        <v>79.01</v>
      </c>
      <c r="I3" s="30"/>
      <c r="J3" s="36"/>
      <c r="K3" s="41" t="s">
        <v>8</v>
      </c>
      <c r="L3" s="41">
        <v>44</v>
      </c>
    </row>
    <row r="4" spans="1:12" s="60" customFormat="1" ht="12.75">
      <c r="A4" s="35" t="s">
        <v>411</v>
      </c>
      <c r="B4" s="40" t="s">
        <v>151</v>
      </c>
      <c r="C4" s="40" t="s">
        <v>160</v>
      </c>
      <c r="D4" s="40" t="s">
        <v>161</v>
      </c>
      <c r="E4" s="40" t="s">
        <v>162</v>
      </c>
      <c r="F4" s="42">
        <v>0.11612268518518519</v>
      </c>
      <c r="G4" s="36">
        <v>0.11420666087962963</v>
      </c>
      <c r="H4" s="38">
        <v>77.12</v>
      </c>
      <c r="I4" s="30"/>
      <c r="J4" s="36"/>
      <c r="K4" s="41" t="s">
        <v>8</v>
      </c>
      <c r="L4" s="41">
        <v>40</v>
      </c>
    </row>
    <row r="5" spans="1:12" s="60" customFormat="1" ht="12.75">
      <c r="A5" s="35" t="s">
        <v>411</v>
      </c>
      <c r="B5" s="40" t="s">
        <v>151</v>
      </c>
      <c r="C5" s="40" t="s">
        <v>197</v>
      </c>
      <c r="D5" s="40" t="s">
        <v>198</v>
      </c>
      <c r="E5" s="40" t="s">
        <v>199</v>
      </c>
      <c r="F5" s="42">
        <v>0.12298611111111112</v>
      </c>
      <c r="G5" s="36">
        <v>0.11838643055555556</v>
      </c>
      <c r="H5" s="38">
        <v>74.39</v>
      </c>
      <c r="I5" s="30"/>
      <c r="J5" s="36"/>
      <c r="K5" s="41" t="s">
        <v>8</v>
      </c>
      <c r="L5" s="41">
        <v>43</v>
      </c>
    </row>
    <row r="6" spans="1:12" s="60" customFormat="1" ht="12.75">
      <c r="A6" s="35" t="s">
        <v>411</v>
      </c>
      <c r="B6" s="40" t="s">
        <v>151</v>
      </c>
      <c r="C6" s="40" t="s">
        <v>193</v>
      </c>
      <c r="D6" s="40" t="s">
        <v>194</v>
      </c>
      <c r="E6" s="40" t="s">
        <v>195</v>
      </c>
      <c r="F6" s="42">
        <v>0.12274305555555555</v>
      </c>
      <c r="G6" s="36">
        <v>0.11899939236111111</v>
      </c>
      <c r="H6" s="38">
        <v>74.01</v>
      </c>
      <c r="I6" s="30"/>
      <c r="J6" s="36"/>
      <c r="K6" s="41" t="s">
        <v>8</v>
      </c>
      <c r="L6" s="41">
        <v>42</v>
      </c>
    </row>
    <row r="7" spans="1:12" s="60" customFormat="1" ht="12.75">
      <c r="A7" s="35" t="s">
        <v>411</v>
      </c>
      <c r="B7" s="40" t="s">
        <v>156</v>
      </c>
      <c r="C7" s="40" t="s">
        <v>182</v>
      </c>
      <c r="D7" s="40" t="s">
        <v>183</v>
      </c>
      <c r="E7" s="40" t="s">
        <v>184</v>
      </c>
      <c r="F7" s="42">
        <v>0.12172453703703703</v>
      </c>
      <c r="G7" s="36">
        <v>0.10845656249999999</v>
      </c>
      <c r="H7" s="38">
        <v>81.21</v>
      </c>
      <c r="I7" s="30">
        <v>312.09</v>
      </c>
      <c r="J7" s="36"/>
      <c r="K7" s="41" t="s">
        <v>8</v>
      </c>
      <c r="L7" s="41">
        <v>53</v>
      </c>
    </row>
    <row r="8" spans="1:12" s="60" customFormat="1" ht="12.75">
      <c r="A8" s="35" t="s">
        <v>411</v>
      </c>
      <c r="B8" s="40" t="s">
        <v>156</v>
      </c>
      <c r="C8" s="40" t="s">
        <v>41</v>
      </c>
      <c r="D8" s="40" t="s">
        <v>139</v>
      </c>
      <c r="E8" s="40" t="s">
        <v>113</v>
      </c>
      <c r="F8" s="43">
        <v>0.11116898148148148</v>
      </c>
      <c r="G8" s="36">
        <v>0.11116898148148148</v>
      </c>
      <c r="H8" s="38">
        <v>79.22</v>
      </c>
      <c r="I8" s="30"/>
      <c r="J8" s="36"/>
      <c r="K8" s="41" t="s">
        <v>8</v>
      </c>
      <c r="L8" s="41">
        <v>30</v>
      </c>
    </row>
    <row r="9" spans="1:12" s="60" customFormat="1" ht="12.75">
      <c r="A9" s="35" t="s">
        <v>411</v>
      </c>
      <c r="B9" s="40" t="s">
        <v>156</v>
      </c>
      <c r="C9" s="40" t="s">
        <v>24</v>
      </c>
      <c r="D9" s="40" t="s">
        <v>157</v>
      </c>
      <c r="E9" s="40" t="s">
        <v>158</v>
      </c>
      <c r="F9" s="42">
        <v>0.11333333333333333</v>
      </c>
      <c r="G9" s="36">
        <v>0.11333333333333333</v>
      </c>
      <c r="H9" s="38">
        <v>77.71</v>
      </c>
      <c r="I9" s="30"/>
      <c r="J9" s="36"/>
      <c r="K9" s="41" t="s">
        <v>8</v>
      </c>
      <c r="L9" s="41">
        <v>30</v>
      </c>
    </row>
    <row r="10" spans="1:12" s="60" customFormat="1" ht="12.75">
      <c r="A10" s="35" t="s">
        <v>411</v>
      </c>
      <c r="B10" s="40" t="s">
        <v>156</v>
      </c>
      <c r="C10" s="40" t="s">
        <v>15</v>
      </c>
      <c r="D10" s="40" t="s">
        <v>187</v>
      </c>
      <c r="E10" s="40" t="s">
        <v>188</v>
      </c>
      <c r="F10" s="42">
        <v>0.12196759259259259</v>
      </c>
      <c r="G10" s="36">
        <v>0.11910135416666666</v>
      </c>
      <c r="H10" s="38">
        <v>73.95</v>
      </c>
      <c r="I10" s="30"/>
      <c r="J10" s="36"/>
      <c r="K10" s="41" t="s">
        <v>8</v>
      </c>
      <c r="L10" s="41">
        <v>41</v>
      </c>
    </row>
    <row r="11" spans="1:12" s="60" customFormat="1" ht="12.75">
      <c r="A11" s="35" t="s">
        <v>411</v>
      </c>
      <c r="B11" s="40" t="s">
        <v>156</v>
      </c>
      <c r="C11" s="40" t="s">
        <v>58</v>
      </c>
      <c r="D11" s="40" t="s">
        <v>176</v>
      </c>
      <c r="E11" s="40" t="s">
        <v>177</v>
      </c>
      <c r="F11" s="42">
        <v>0.12143518518518519</v>
      </c>
      <c r="G11" s="36">
        <v>0.12143518518518519</v>
      </c>
      <c r="H11" s="38">
        <v>72.53</v>
      </c>
      <c r="I11" s="30"/>
      <c r="J11" s="36"/>
      <c r="K11" s="41" t="s">
        <v>8</v>
      </c>
      <c r="L11" s="41">
        <v>33</v>
      </c>
    </row>
    <row r="12" spans="1:12" s="60" customFormat="1" ht="12.75">
      <c r="A12" s="35" t="s">
        <v>411</v>
      </c>
      <c r="B12" s="40" t="s">
        <v>156</v>
      </c>
      <c r="C12" s="40" t="s">
        <v>178</v>
      </c>
      <c r="D12" s="40" t="s">
        <v>179</v>
      </c>
      <c r="E12" s="40" t="s">
        <v>180</v>
      </c>
      <c r="F12" s="42">
        <v>0.12159722222222222</v>
      </c>
      <c r="G12" s="36">
        <v>0.12159722222222222</v>
      </c>
      <c r="H12" s="38">
        <v>72.43</v>
      </c>
      <c r="I12" s="30"/>
      <c r="J12" s="36"/>
      <c r="K12" s="41" t="s">
        <v>8</v>
      </c>
      <c r="L12" s="41">
        <v>31</v>
      </c>
    </row>
    <row r="13" spans="1:12" s="60" customFormat="1" ht="12.75">
      <c r="A13" s="35" t="s">
        <v>411</v>
      </c>
      <c r="B13" s="40" t="s">
        <v>156</v>
      </c>
      <c r="C13" s="40" t="s">
        <v>19</v>
      </c>
      <c r="D13" s="40" t="s">
        <v>40</v>
      </c>
      <c r="E13" s="40" t="s">
        <v>115</v>
      </c>
      <c r="F13" s="42">
        <v>0.12636574074074075</v>
      </c>
      <c r="G13" s="36">
        <v>0.12339614583333335</v>
      </c>
      <c r="H13" s="38">
        <v>71.37</v>
      </c>
      <c r="I13" s="30"/>
      <c r="J13" s="36"/>
      <c r="K13" s="41" t="s">
        <v>8</v>
      </c>
      <c r="L13" s="41">
        <v>41</v>
      </c>
    </row>
    <row r="14" spans="1:12" s="60" customFormat="1" ht="12.75">
      <c r="A14" s="35" t="s">
        <v>411</v>
      </c>
      <c r="B14" s="40" t="s">
        <v>156</v>
      </c>
      <c r="C14" s="40" t="s">
        <v>140</v>
      </c>
      <c r="D14" s="40" t="s">
        <v>52</v>
      </c>
      <c r="E14" s="40" t="s">
        <v>116</v>
      </c>
      <c r="F14" s="42">
        <v>0.12964120370370372</v>
      </c>
      <c r="G14" s="36">
        <v>0.1247926226851852</v>
      </c>
      <c r="H14" s="38">
        <v>70.58</v>
      </c>
      <c r="I14" s="30"/>
      <c r="J14" s="36"/>
      <c r="K14" s="41" t="s">
        <v>8</v>
      </c>
      <c r="L14" s="41">
        <v>43</v>
      </c>
    </row>
    <row r="15" spans="1:12" s="60" customFormat="1" ht="12.75">
      <c r="A15" s="35" t="s">
        <v>411</v>
      </c>
      <c r="B15" s="40" t="s">
        <v>156</v>
      </c>
      <c r="C15" s="40" t="s">
        <v>201</v>
      </c>
      <c r="D15" s="40" t="s">
        <v>202</v>
      </c>
      <c r="E15" s="40" t="s">
        <v>203</v>
      </c>
      <c r="F15" s="42">
        <v>0.12487268518518518</v>
      </c>
      <c r="G15" s="36">
        <v>0.12487268518518518</v>
      </c>
      <c r="H15" s="38">
        <v>70.53</v>
      </c>
      <c r="I15" s="30"/>
      <c r="J15" s="36"/>
      <c r="K15" s="41" t="s">
        <v>8</v>
      </c>
      <c r="L15" s="41">
        <v>24</v>
      </c>
    </row>
    <row r="16" spans="1:12" s="60" customFormat="1" ht="12.75">
      <c r="A16" s="35" t="s">
        <v>411</v>
      </c>
      <c r="B16" s="40" t="s">
        <v>156</v>
      </c>
      <c r="C16" s="40" t="s">
        <v>234</v>
      </c>
      <c r="D16" s="40" t="s">
        <v>53</v>
      </c>
      <c r="E16" s="40" t="s">
        <v>235</v>
      </c>
      <c r="F16" s="42">
        <v>0.1386574074074074</v>
      </c>
      <c r="G16" s="36">
        <v>0.12757868055555555</v>
      </c>
      <c r="H16" s="38">
        <v>69.03</v>
      </c>
      <c r="I16" s="30"/>
      <c r="J16" s="36"/>
      <c r="K16" s="41" t="s">
        <v>8</v>
      </c>
      <c r="L16" s="41">
        <v>49</v>
      </c>
    </row>
    <row r="17" spans="1:12" s="60" customFormat="1" ht="12.75">
      <c r="A17" s="35" t="s">
        <v>411</v>
      </c>
      <c r="B17" s="40" t="s">
        <v>156</v>
      </c>
      <c r="C17" s="40" t="s">
        <v>213</v>
      </c>
      <c r="D17" s="40" t="s">
        <v>214</v>
      </c>
      <c r="E17" s="40" t="s">
        <v>215</v>
      </c>
      <c r="F17" s="42">
        <v>0.12818287037037038</v>
      </c>
      <c r="G17" s="36">
        <v>0.12818287037037038</v>
      </c>
      <c r="H17" s="38">
        <v>68.71</v>
      </c>
      <c r="I17" s="30"/>
      <c r="J17" s="36"/>
      <c r="K17" s="41" t="s">
        <v>8</v>
      </c>
      <c r="L17" s="41">
        <v>36</v>
      </c>
    </row>
    <row r="18" spans="1:12" s="60" customFormat="1" ht="12.75">
      <c r="A18" s="35" t="s">
        <v>411</v>
      </c>
      <c r="B18" s="40" t="s">
        <v>156</v>
      </c>
      <c r="C18" s="40" t="s">
        <v>222</v>
      </c>
      <c r="D18" s="40" t="s">
        <v>223</v>
      </c>
      <c r="E18" s="40" t="s">
        <v>224</v>
      </c>
      <c r="F18" s="42">
        <v>0.1310763888888889</v>
      </c>
      <c r="G18" s="36">
        <v>0.12891362847222224</v>
      </c>
      <c r="H18" s="38">
        <v>68.32</v>
      </c>
      <c r="I18" s="30"/>
      <c r="J18" s="36"/>
      <c r="K18" s="41" t="s">
        <v>8</v>
      </c>
      <c r="L18" s="41">
        <v>40</v>
      </c>
    </row>
    <row r="19" spans="1:12" s="60" customFormat="1" ht="12.75">
      <c r="A19" s="35" t="s">
        <v>411</v>
      </c>
      <c r="B19" s="40" t="s">
        <v>156</v>
      </c>
      <c r="C19" s="40" t="s">
        <v>54</v>
      </c>
      <c r="D19" s="40" t="s">
        <v>253</v>
      </c>
      <c r="E19" s="40" t="s">
        <v>254</v>
      </c>
      <c r="F19" s="42">
        <v>0.15144675925925927</v>
      </c>
      <c r="G19" s="36">
        <v>0.1292295196759259</v>
      </c>
      <c r="H19" s="38">
        <v>68.15</v>
      </c>
      <c r="I19" s="30"/>
      <c r="J19" s="36"/>
      <c r="K19" s="41" t="s">
        <v>8</v>
      </c>
      <c r="L19" s="41">
        <v>58</v>
      </c>
    </row>
    <row r="20" spans="1:12" s="60" customFormat="1" ht="12.75">
      <c r="A20" s="35" t="s">
        <v>411</v>
      </c>
      <c r="B20" s="40" t="s">
        <v>156</v>
      </c>
      <c r="C20" s="40" t="s">
        <v>190</v>
      </c>
      <c r="D20" s="40" t="s">
        <v>256</v>
      </c>
      <c r="E20" s="40" t="s">
        <v>257</v>
      </c>
      <c r="F20" s="42">
        <v>0.15528935185185186</v>
      </c>
      <c r="G20" s="36">
        <v>0.13132820486111113</v>
      </c>
      <c r="H20" s="38">
        <v>67.06</v>
      </c>
      <c r="I20" s="30"/>
      <c r="J20" s="36"/>
      <c r="K20" s="41" t="s">
        <v>8</v>
      </c>
      <c r="L20" s="41">
        <v>59</v>
      </c>
    </row>
    <row r="21" spans="1:12" s="60" customFormat="1" ht="12.75">
      <c r="A21" s="35" t="s">
        <v>411</v>
      </c>
      <c r="B21" s="40" t="s">
        <v>156</v>
      </c>
      <c r="C21" s="40" t="s">
        <v>54</v>
      </c>
      <c r="D21" s="40" t="s">
        <v>56</v>
      </c>
      <c r="E21" s="40" t="s">
        <v>101</v>
      </c>
      <c r="F21" s="42">
        <v>0.13956018518518518</v>
      </c>
      <c r="G21" s="36">
        <v>0.13139591435185186</v>
      </c>
      <c r="H21" s="38">
        <v>67.03</v>
      </c>
      <c r="I21" s="30"/>
      <c r="J21" s="36"/>
      <c r="K21" s="41" t="s">
        <v>8</v>
      </c>
      <c r="L21" s="41">
        <v>46</v>
      </c>
    </row>
    <row r="22" spans="1:12" s="60" customFormat="1" ht="12.75">
      <c r="A22" s="35" t="s">
        <v>411</v>
      </c>
      <c r="B22" s="40" t="s">
        <v>156</v>
      </c>
      <c r="C22" s="40" t="s">
        <v>51</v>
      </c>
      <c r="D22" s="40" t="s">
        <v>73</v>
      </c>
      <c r="E22" s="40" t="s">
        <v>102</v>
      </c>
      <c r="F22" s="42">
        <v>0.1412152777777778</v>
      </c>
      <c r="G22" s="36">
        <v>0.13093480555555556</v>
      </c>
      <c r="H22" s="38">
        <v>67.26</v>
      </c>
      <c r="I22" s="30"/>
      <c r="J22" s="36"/>
      <c r="K22" s="41" t="s">
        <v>8</v>
      </c>
      <c r="L22" s="41">
        <v>48</v>
      </c>
    </row>
    <row r="23" spans="1:12" s="60" customFormat="1" ht="12.75">
      <c r="A23" s="35" t="s">
        <v>411</v>
      </c>
      <c r="B23" s="40" t="s">
        <v>156</v>
      </c>
      <c r="C23" s="40" t="s">
        <v>67</v>
      </c>
      <c r="D23" s="40" t="s">
        <v>72</v>
      </c>
      <c r="E23" s="40" t="s">
        <v>100</v>
      </c>
      <c r="F23" s="42">
        <v>0.13400462962962964</v>
      </c>
      <c r="G23" s="36">
        <v>0.13400462962962964</v>
      </c>
      <c r="H23" s="38">
        <v>65.72</v>
      </c>
      <c r="I23" s="30"/>
      <c r="J23" s="36"/>
      <c r="K23" s="41" t="s">
        <v>8</v>
      </c>
      <c r="L23" s="41">
        <v>37</v>
      </c>
    </row>
    <row r="24" spans="1:12" s="60" customFormat="1" ht="12.75">
      <c r="A24" s="35" t="s">
        <v>411</v>
      </c>
      <c r="B24" s="40" t="s">
        <v>156</v>
      </c>
      <c r="C24" s="40" t="s">
        <v>79</v>
      </c>
      <c r="D24" s="40" t="s">
        <v>229</v>
      </c>
      <c r="E24" s="40" t="s">
        <v>230</v>
      </c>
      <c r="F24" s="42">
        <v>0.13511574074074073</v>
      </c>
      <c r="G24" s="36">
        <v>0.13511574074074073</v>
      </c>
      <c r="H24" s="38">
        <v>65.18</v>
      </c>
      <c r="I24" s="30"/>
      <c r="J24" s="36"/>
      <c r="K24" s="41" t="s">
        <v>8</v>
      </c>
      <c r="L24" s="41">
        <v>35</v>
      </c>
    </row>
    <row r="25" spans="1:12" s="60" customFormat="1" ht="12.75">
      <c r="A25" s="35" t="s">
        <v>411</v>
      </c>
      <c r="B25" s="40" t="s">
        <v>156</v>
      </c>
      <c r="C25" s="40" t="s">
        <v>271</v>
      </c>
      <c r="D25" s="40" t="s">
        <v>272</v>
      </c>
      <c r="E25" s="40" t="s">
        <v>273</v>
      </c>
      <c r="F25" s="42">
        <v>0.16061342592592592</v>
      </c>
      <c r="G25" s="36">
        <v>0.16061342592592592</v>
      </c>
      <c r="H25" s="38">
        <v>60.03</v>
      </c>
      <c r="I25" s="30"/>
      <c r="J25" s="36"/>
      <c r="K25" s="41" t="s">
        <v>10</v>
      </c>
      <c r="L25" s="41">
        <v>26</v>
      </c>
    </row>
    <row r="26" spans="1:12" s="60" customFormat="1" ht="12.75">
      <c r="A26" s="35" t="s">
        <v>411</v>
      </c>
      <c r="B26" s="40" t="s">
        <v>156</v>
      </c>
      <c r="C26" s="40" t="s">
        <v>245</v>
      </c>
      <c r="D26" s="40" t="s">
        <v>246</v>
      </c>
      <c r="E26" s="40" t="s">
        <v>247</v>
      </c>
      <c r="F26" s="42">
        <v>0.1486574074074074</v>
      </c>
      <c r="G26" s="36">
        <v>0.1486574074074074</v>
      </c>
      <c r="H26" s="38">
        <v>59.24</v>
      </c>
      <c r="I26" s="30"/>
      <c r="J26" s="36"/>
      <c r="K26" s="41" t="s">
        <v>8</v>
      </c>
      <c r="L26" s="41">
        <v>24</v>
      </c>
    </row>
    <row r="27" spans="1:12" s="60" customFormat="1" ht="12.75">
      <c r="A27" s="35" t="s">
        <v>411</v>
      </c>
      <c r="B27" s="40" t="s">
        <v>156</v>
      </c>
      <c r="C27" s="40" t="s">
        <v>54</v>
      </c>
      <c r="D27" s="40" t="s">
        <v>59</v>
      </c>
      <c r="E27" s="40" t="s">
        <v>278</v>
      </c>
      <c r="F27" s="42">
        <v>0.1639699074074074</v>
      </c>
      <c r="G27" s="36">
        <v>0.1639699074074074</v>
      </c>
      <c r="H27" s="38">
        <v>53.71</v>
      </c>
      <c r="I27" s="30"/>
      <c r="J27" s="36"/>
      <c r="K27" s="41" t="s">
        <v>8</v>
      </c>
      <c r="L27" s="41">
        <v>30</v>
      </c>
    </row>
    <row r="28" spans="1:12" s="60" customFormat="1" ht="12.75">
      <c r="A28" s="35" t="s">
        <v>411</v>
      </c>
      <c r="B28" s="40" t="s">
        <v>156</v>
      </c>
      <c r="C28" s="40" t="s">
        <v>297</v>
      </c>
      <c r="D28" s="40" t="s">
        <v>298</v>
      </c>
      <c r="E28" s="40" t="s">
        <v>299</v>
      </c>
      <c r="F28" s="42">
        <v>0.18466435185185184</v>
      </c>
      <c r="G28" s="36">
        <v>0.18466435185185184</v>
      </c>
      <c r="H28" s="38">
        <v>52.21</v>
      </c>
      <c r="I28" s="30"/>
      <c r="J28" s="36"/>
      <c r="K28" s="41" t="s">
        <v>10</v>
      </c>
      <c r="L28" s="41">
        <v>26</v>
      </c>
    </row>
    <row r="29" spans="1:12" s="60" customFormat="1" ht="12.75">
      <c r="A29" s="35" t="s">
        <v>411</v>
      </c>
      <c r="B29" s="40" t="s">
        <v>47</v>
      </c>
      <c r="C29" s="40" t="s">
        <v>48</v>
      </c>
      <c r="D29" s="40" t="s">
        <v>78</v>
      </c>
      <c r="E29" s="40" t="s">
        <v>129</v>
      </c>
      <c r="F29" s="42">
        <v>0.13835648148148147</v>
      </c>
      <c r="G29" s="36">
        <v>0.12382905092592592</v>
      </c>
      <c r="H29" s="38">
        <v>77.86</v>
      </c>
      <c r="I29" s="30">
        <v>308.46</v>
      </c>
      <c r="J29" s="36"/>
      <c r="K29" s="41" t="s">
        <v>10</v>
      </c>
      <c r="L29" s="41">
        <v>50</v>
      </c>
    </row>
    <row r="30" spans="1:12" s="60" customFormat="1" ht="12.75">
      <c r="A30" s="35" t="s">
        <v>411</v>
      </c>
      <c r="B30" s="40" t="s">
        <v>47</v>
      </c>
      <c r="C30" s="40" t="s">
        <v>55</v>
      </c>
      <c r="D30" s="40" t="s">
        <v>75</v>
      </c>
      <c r="E30" s="40" t="s">
        <v>126</v>
      </c>
      <c r="F30" s="42">
        <v>0.1260763888888889</v>
      </c>
      <c r="G30" s="36">
        <v>0.1132544201388889</v>
      </c>
      <c r="H30" s="38">
        <v>77.77</v>
      </c>
      <c r="I30" s="30"/>
      <c r="J30" s="36"/>
      <c r="K30" s="41" t="s">
        <v>8</v>
      </c>
      <c r="L30" s="41">
        <v>52</v>
      </c>
    </row>
    <row r="31" spans="1:12" s="60" customFormat="1" ht="12.75">
      <c r="A31" s="35" t="s">
        <v>411</v>
      </c>
      <c r="B31" s="40" t="s">
        <v>47</v>
      </c>
      <c r="C31" s="40" t="s">
        <v>11</v>
      </c>
      <c r="D31" s="40" t="s">
        <v>49</v>
      </c>
      <c r="E31" s="40" t="s">
        <v>103</v>
      </c>
      <c r="F31" s="42">
        <v>0.1291087962962963</v>
      </c>
      <c r="G31" s="36">
        <v>0.11503593749999999</v>
      </c>
      <c r="H31" s="38">
        <v>76.56</v>
      </c>
      <c r="I31" s="30"/>
      <c r="J31" s="36"/>
      <c r="K31" s="41" t="s">
        <v>8</v>
      </c>
      <c r="L31" s="41">
        <v>53</v>
      </c>
    </row>
    <row r="32" spans="1:12" s="60" customFormat="1" ht="12.75">
      <c r="A32" s="35" t="s">
        <v>411</v>
      </c>
      <c r="B32" s="40" t="s">
        <v>47</v>
      </c>
      <c r="C32" s="40" t="s">
        <v>142</v>
      </c>
      <c r="D32" s="40" t="s">
        <v>143</v>
      </c>
      <c r="E32" s="40" t="s">
        <v>109</v>
      </c>
      <c r="F32" s="42">
        <v>0.13519675925925925</v>
      </c>
      <c r="G32" s="36">
        <v>0.12642248958333333</v>
      </c>
      <c r="H32" s="38">
        <v>76.27</v>
      </c>
      <c r="I32" s="30"/>
      <c r="J32" s="36"/>
      <c r="K32" s="41" t="s">
        <v>10</v>
      </c>
      <c r="L32" s="41">
        <v>45</v>
      </c>
    </row>
    <row r="33" spans="1:12" s="60" customFormat="1" ht="12.75">
      <c r="A33" s="35" t="s">
        <v>411</v>
      </c>
      <c r="B33" s="40" t="s">
        <v>47</v>
      </c>
      <c r="C33" s="40" t="s">
        <v>16</v>
      </c>
      <c r="D33" s="40" t="s">
        <v>38</v>
      </c>
      <c r="E33" s="40" t="s">
        <v>240</v>
      </c>
      <c r="F33" s="42">
        <v>0.14487268518518517</v>
      </c>
      <c r="G33" s="36">
        <v>0.11670943518518517</v>
      </c>
      <c r="H33" s="38">
        <v>75.46</v>
      </c>
      <c r="I33" s="30"/>
      <c r="J33" s="36"/>
      <c r="K33" s="41" t="s">
        <v>8</v>
      </c>
      <c r="L33" s="41">
        <v>64</v>
      </c>
    </row>
    <row r="34" spans="1:12" s="60" customFormat="1" ht="12.75">
      <c r="A34" s="35" t="s">
        <v>411</v>
      </c>
      <c r="B34" s="40" t="s">
        <v>47</v>
      </c>
      <c r="C34" s="40" t="s">
        <v>144</v>
      </c>
      <c r="D34" s="40" t="s">
        <v>145</v>
      </c>
      <c r="E34" s="40" t="s">
        <v>108</v>
      </c>
      <c r="F34" s="43">
        <v>0.13060185185185186</v>
      </c>
      <c r="G34" s="36">
        <v>0.13060185185185186</v>
      </c>
      <c r="H34" s="38">
        <v>73.83</v>
      </c>
      <c r="I34" s="30"/>
      <c r="J34" s="36"/>
      <c r="K34" s="41" t="s">
        <v>10</v>
      </c>
      <c r="L34" s="41">
        <v>34</v>
      </c>
    </row>
    <row r="35" spans="1:12" s="60" customFormat="1" ht="12.75">
      <c r="A35" s="35" t="s">
        <v>411</v>
      </c>
      <c r="B35" s="40" t="s">
        <v>47</v>
      </c>
      <c r="C35" s="40" t="s">
        <v>57</v>
      </c>
      <c r="D35" s="40" t="s">
        <v>208</v>
      </c>
      <c r="E35" s="40" t="s">
        <v>209</v>
      </c>
      <c r="F35" s="42">
        <v>0.1275925925925926</v>
      </c>
      <c r="G35" s="36">
        <v>0.12459416666666667</v>
      </c>
      <c r="H35" s="38">
        <v>70.69</v>
      </c>
      <c r="I35" s="30"/>
      <c r="J35" s="36"/>
      <c r="K35" s="41" t="s">
        <v>8</v>
      </c>
      <c r="L35" s="41">
        <v>41</v>
      </c>
    </row>
    <row r="36" spans="1:12" s="60" customFormat="1" ht="12.75">
      <c r="A36" s="35" t="s">
        <v>411</v>
      </c>
      <c r="B36" s="40" t="s">
        <v>47</v>
      </c>
      <c r="C36" s="40" t="s">
        <v>16</v>
      </c>
      <c r="D36" s="40" t="s">
        <v>50</v>
      </c>
      <c r="E36" s="40" t="s">
        <v>128</v>
      </c>
      <c r="F36" s="42">
        <v>0.13368055555555555</v>
      </c>
      <c r="G36" s="36">
        <v>0.12586024305555554</v>
      </c>
      <c r="H36" s="38">
        <v>69.98</v>
      </c>
      <c r="I36" s="30"/>
      <c r="J36" s="36"/>
      <c r="K36" s="41" t="s">
        <v>8</v>
      </c>
      <c r="L36" s="41">
        <v>46</v>
      </c>
    </row>
    <row r="37" spans="1:12" s="60" customFormat="1" ht="12.75">
      <c r="A37" s="35" t="s">
        <v>411</v>
      </c>
      <c r="B37" s="40" t="s">
        <v>47</v>
      </c>
      <c r="C37" s="40" t="s">
        <v>74</v>
      </c>
      <c r="D37" s="40" t="s">
        <v>225</v>
      </c>
      <c r="E37" s="40" t="s">
        <v>226</v>
      </c>
      <c r="F37" s="42">
        <v>0.1316550925925926</v>
      </c>
      <c r="G37" s="36">
        <v>0.12948278356481482</v>
      </c>
      <c r="H37" s="38">
        <v>68.02</v>
      </c>
      <c r="I37" s="30"/>
      <c r="J37" s="36"/>
      <c r="K37" s="41" t="s">
        <v>8</v>
      </c>
      <c r="L37" s="41">
        <v>40</v>
      </c>
    </row>
    <row r="38" spans="1:12" s="60" customFormat="1" ht="12.75">
      <c r="A38" s="35" t="s">
        <v>411</v>
      </c>
      <c r="B38" s="40" t="s">
        <v>47</v>
      </c>
      <c r="C38" s="40" t="s">
        <v>164</v>
      </c>
      <c r="D38" s="40" t="s">
        <v>258</v>
      </c>
      <c r="E38" s="40" t="s">
        <v>259</v>
      </c>
      <c r="F38" s="42">
        <v>0.1555439814814815</v>
      </c>
      <c r="G38" s="36">
        <v>0.1453402962962963</v>
      </c>
      <c r="H38" s="38">
        <v>60.6</v>
      </c>
      <c r="I38" s="30"/>
      <c r="J38" s="36"/>
      <c r="K38" s="41" t="s">
        <v>8</v>
      </c>
      <c r="L38" s="41">
        <v>47</v>
      </c>
    </row>
    <row r="39" spans="1:12" s="60" customFormat="1" ht="12.75">
      <c r="A39" s="35" t="s">
        <v>411</v>
      </c>
      <c r="B39" s="40" t="s">
        <v>20</v>
      </c>
      <c r="C39" s="40" t="s">
        <v>28</v>
      </c>
      <c r="D39" s="40" t="s">
        <v>35</v>
      </c>
      <c r="E39" s="40" t="s">
        <v>97</v>
      </c>
      <c r="F39" s="42">
        <v>0.1375462962962963</v>
      </c>
      <c r="G39" s="36">
        <v>0.11947271296296298</v>
      </c>
      <c r="H39" s="38">
        <v>73.72</v>
      </c>
      <c r="I39" s="30">
        <v>289.74</v>
      </c>
      <c r="J39" s="36"/>
      <c r="K39" s="41" t="s">
        <v>8</v>
      </c>
      <c r="L39" s="41">
        <v>56</v>
      </c>
    </row>
    <row r="40" spans="1:12" s="60" customFormat="1" ht="12.75">
      <c r="A40" s="35" t="s">
        <v>411</v>
      </c>
      <c r="B40" s="40" t="s">
        <v>20</v>
      </c>
      <c r="C40" s="40" t="s">
        <v>24</v>
      </c>
      <c r="D40" s="40" t="s">
        <v>23</v>
      </c>
      <c r="E40" s="40" t="s">
        <v>94</v>
      </c>
      <c r="F40" s="42">
        <v>0.12189814814814814</v>
      </c>
      <c r="G40" s="36">
        <v>0.11988682870370371</v>
      </c>
      <c r="H40" s="38">
        <v>73.46</v>
      </c>
      <c r="I40" s="30"/>
      <c r="J40" s="36"/>
      <c r="K40" s="41" t="s">
        <v>8</v>
      </c>
      <c r="L40" s="41">
        <v>40</v>
      </c>
    </row>
    <row r="41" spans="1:12" s="60" customFormat="1" ht="12.75">
      <c r="A41" s="35" t="s">
        <v>411</v>
      </c>
      <c r="B41" s="40" t="s">
        <v>20</v>
      </c>
      <c r="C41" s="40" t="s">
        <v>32</v>
      </c>
      <c r="D41" s="40" t="s">
        <v>31</v>
      </c>
      <c r="E41" s="40" t="s">
        <v>95</v>
      </c>
      <c r="F41" s="42">
        <v>0.12089120370370371</v>
      </c>
      <c r="G41" s="36">
        <v>0.12089120370370371</v>
      </c>
      <c r="H41" s="38">
        <v>72.85</v>
      </c>
      <c r="I41" s="30"/>
      <c r="J41" s="36"/>
      <c r="K41" s="41" t="s">
        <v>8</v>
      </c>
      <c r="L41" s="41">
        <v>33</v>
      </c>
    </row>
    <row r="42" spans="1:12" s="60" customFormat="1" ht="12.75">
      <c r="A42" s="35" t="s">
        <v>411</v>
      </c>
      <c r="B42" s="40" t="s">
        <v>20</v>
      </c>
      <c r="C42" s="40" t="s">
        <v>26</v>
      </c>
      <c r="D42" s="40" t="s">
        <v>25</v>
      </c>
      <c r="E42" s="40" t="s">
        <v>96</v>
      </c>
      <c r="F42" s="42">
        <v>0.1552662037037037</v>
      </c>
      <c r="G42" s="36">
        <v>0.1263401099537037</v>
      </c>
      <c r="H42" s="38">
        <v>69.71</v>
      </c>
      <c r="I42" s="30"/>
      <c r="J42" s="36"/>
      <c r="K42" s="41" t="s">
        <v>8</v>
      </c>
      <c r="L42" s="41">
        <v>63</v>
      </c>
    </row>
    <row r="43" spans="1:12" s="60" customFormat="1" ht="12.75">
      <c r="A43" s="35" t="s">
        <v>411</v>
      </c>
      <c r="B43" s="40" t="s">
        <v>20</v>
      </c>
      <c r="C43" s="40" t="s">
        <v>134</v>
      </c>
      <c r="D43" s="40" t="s">
        <v>267</v>
      </c>
      <c r="E43" s="40" t="s">
        <v>110</v>
      </c>
      <c r="F43" s="42">
        <v>0.15916666666666668</v>
      </c>
      <c r="G43" s="36">
        <v>0.13852275</v>
      </c>
      <c r="H43" s="38">
        <v>69.6</v>
      </c>
      <c r="I43" s="30"/>
      <c r="J43" s="36"/>
      <c r="K43" s="41" t="s">
        <v>10</v>
      </c>
      <c r="L43" s="41">
        <v>53</v>
      </c>
    </row>
    <row r="44" spans="1:12" s="60" customFormat="1" ht="12.75">
      <c r="A44" s="35" t="s">
        <v>411</v>
      </c>
      <c r="B44" s="40" t="s">
        <v>20</v>
      </c>
      <c r="C44" s="40" t="s">
        <v>34</v>
      </c>
      <c r="D44" s="40" t="s">
        <v>33</v>
      </c>
      <c r="E44" s="40" t="s">
        <v>122</v>
      </c>
      <c r="F44" s="42">
        <v>0.14679398148148148</v>
      </c>
      <c r="G44" s="36">
        <v>0.1307934375</v>
      </c>
      <c r="H44" s="38">
        <v>67.34</v>
      </c>
      <c r="I44" s="30"/>
      <c r="J44" s="36"/>
      <c r="K44" s="41" t="s">
        <v>8</v>
      </c>
      <c r="L44" s="41">
        <v>53</v>
      </c>
    </row>
    <row r="45" spans="1:12" s="60" customFormat="1" ht="12.75">
      <c r="A45" s="35" t="s">
        <v>411</v>
      </c>
      <c r="B45" s="40" t="s">
        <v>20</v>
      </c>
      <c r="C45" s="40" t="s">
        <v>28</v>
      </c>
      <c r="D45" s="40" t="s">
        <v>243</v>
      </c>
      <c r="E45" s="40" t="s">
        <v>244</v>
      </c>
      <c r="F45" s="42">
        <v>0.1464699074074074</v>
      </c>
      <c r="G45" s="36">
        <v>0.1464699074074074</v>
      </c>
      <c r="H45" s="38">
        <v>60.13</v>
      </c>
      <c r="I45" s="30"/>
      <c r="J45" s="36"/>
      <c r="K45" s="41" t="s">
        <v>8</v>
      </c>
      <c r="L45" s="41">
        <v>37</v>
      </c>
    </row>
    <row r="46" spans="1:12" s="60" customFormat="1" ht="12.75">
      <c r="A46" s="35" t="s">
        <v>411</v>
      </c>
      <c r="B46" s="40" t="s">
        <v>20</v>
      </c>
      <c r="C46" s="40" t="s">
        <v>37</v>
      </c>
      <c r="D46" s="40" t="s">
        <v>36</v>
      </c>
      <c r="E46" s="40" t="s">
        <v>98</v>
      </c>
      <c r="F46" s="42">
        <v>0.18813657407407408</v>
      </c>
      <c r="G46" s="36">
        <v>0.1668395138888889</v>
      </c>
      <c r="H46" s="38">
        <v>57.79</v>
      </c>
      <c r="I46" s="30"/>
      <c r="J46" s="36"/>
      <c r="K46" s="41" t="s">
        <v>10</v>
      </c>
      <c r="L46" s="41">
        <v>51</v>
      </c>
    </row>
    <row r="47" spans="1:12" s="60" customFormat="1" ht="12.75">
      <c r="A47" s="35" t="s">
        <v>411</v>
      </c>
      <c r="B47" s="40" t="s">
        <v>20</v>
      </c>
      <c r="C47" s="40" t="s">
        <v>30</v>
      </c>
      <c r="D47" s="40" t="s">
        <v>29</v>
      </c>
      <c r="E47" s="40" t="s">
        <v>121</v>
      </c>
      <c r="F47" s="42">
        <v>0.19371527777777778</v>
      </c>
      <c r="G47" s="36">
        <v>0.16859040625</v>
      </c>
      <c r="H47" s="38">
        <v>57.19</v>
      </c>
      <c r="I47" s="30"/>
      <c r="J47" s="36"/>
      <c r="K47" s="41" t="s">
        <v>10</v>
      </c>
      <c r="L47" s="41">
        <v>53</v>
      </c>
    </row>
    <row r="48" spans="1:12" s="60" customFormat="1" ht="12.75">
      <c r="A48" s="35" t="s">
        <v>411</v>
      </c>
      <c r="B48" s="40" t="s">
        <v>20</v>
      </c>
      <c r="C48" s="40" t="s">
        <v>294</v>
      </c>
      <c r="D48" s="40" t="s">
        <v>295</v>
      </c>
      <c r="E48" s="40" t="s">
        <v>296</v>
      </c>
      <c r="F48" s="42">
        <v>0.1842824074074074</v>
      </c>
      <c r="G48" s="36">
        <v>0.17377831018518516</v>
      </c>
      <c r="H48" s="38">
        <v>55.48</v>
      </c>
      <c r="I48" s="30"/>
      <c r="J48" s="36"/>
      <c r="K48" s="41" t="s">
        <v>10</v>
      </c>
      <c r="L48" s="41">
        <v>44</v>
      </c>
    </row>
    <row r="49" spans="1:12" s="60" customFormat="1" ht="12.75">
      <c r="A49" s="35" t="s">
        <v>411</v>
      </c>
      <c r="B49" s="40" t="s">
        <v>20</v>
      </c>
      <c r="C49" s="40" t="s">
        <v>137</v>
      </c>
      <c r="D49" s="40" t="s">
        <v>138</v>
      </c>
      <c r="E49" s="40" t="s">
        <v>112</v>
      </c>
      <c r="F49" s="42">
        <v>0.16988425925925926</v>
      </c>
      <c r="G49" s="36">
        <v>0.16234139814814816</v>
      </c>
      <c r="H49" s="38">
        <v>54.25</v>
      </c>
      <c r="I49" s="30"/>
      <c r="J49" s="36"/>
      <c r="K49" s="41" t="s">
        <v>8</v>
      </c>
      <c r="L49" s="41">
        <v>44</v>
      </c>
    </row>
    <row r="50" spans="1:12" s="60" customFormat="1" ht="12.75">
      <c r="A50" s="35" t="s">
        <v>411</v>
      </c>
      <c r="B50" s="40" t="s">
        <v>20</v>
      </c>
      <c r="C50" s="40" t="s">
        <v>275</v>
      </c>
      <c r="D50" s="40" t="s">
        <v>276</v>
      </c>
      <c r="E50" s="40" t="s">
        <v>277</v>
      </c>
      <c r="F50" s="42">
        <v>0.16368055555555555</v>
      </c>
      <c r="G50" s="36">
        <v>0.16368055555555555</v>
      </c>
      <c r="H50" s="38">
        <v>53.81</v>
      </c>
      <c r="I50" s="30"/>
      <c r="J50" s="36"/>
      <c r="K50" s="41" t="s">
        <v>8</v>
      </c>
      <c r="L50" s="41">
        <v>29</v>
      </c>
    </row>
    <row r="51" spans="1:12" s="60" customFormat="1" ht="12.75">
      <c r="A51" s="35" t="s">
        <v>411</v>
      </c>
      <c r="B51" s="40" t="s">
        <v>7</v>
      </c>
      <c r="C51" s="40" t="s">
        <v>66</v>
      </c>
      <c r="D51" s="40" t="s">
        <v>80</v>
      </c>
      <c r="E51" s="40" t="s">
        <v>104</v>
      </c>
      <c r="F51" s="42">
        <v>0.12719907407407408</v>
      </c>
      <c r="G51" s="36">
        <v>0.10659282407407407</v>
      </c>
      <c r="H51" s="39">
        <v>82.63</v>
      </c>
      <c r="I51" s="30">
        <v>289.04</v>
      </c>
      <c r="J51" s="36"/>
      <c r="K51" s="41" t="s">
        <v>8</v>
      </c>
      <c r="L51" s="41">
        <v>60</v>
      </c>
    </row>
    <row r="52" spans="1:12" s="60" customFormat="1" ht="12.75">
      <c r="A52" s="35" t="s">
        <v>411</v>
      </c>
      <c r="B52" s="40" t="s">
        <v>7</v>
      </c>
      <c r="C52" s="40" t="s">
        <v>81</v>
      </c>
      <c r="D52" s="40" t="s">
        <v>9</v>
      </c>
      <c r="E52" s="40" t="s">
        <v>105</v>
      </c>
      <c r="F52" s="42">
        <v>0.14359953703703704</v>
      </c>
      <c r="G52" s="36">
        <v>0.12378280092592593</v>
      </c>
      <c r="H52" s="39">
        <v>77.89</v>
      </c>
      <c r="I52" s="30"/>
      <c r="J52" s="36"/>
      <c r="K52" s="41" t="s">
        <v>10</v>
      </c>
      <c r="L52" s="41">
        <v>54</v>
      </c>
    </row>
    <row r="53" spans="1:12" s="60" customFormat="1" ht="12.75">
      <c r="A53" s="35" t="s">
        <v>411</v>
      </c>
      <c r="B53" s="40" t="s">
        <v>7</v>
      </c>
      <c r="C53" s="40" t="s">
        <v>13</v>
      </c>
      <c r="D53" s="40" t="s">
        <v>12</v>
      </c>
      <c r="E53" s="40" t="s">
        <v>118</v>
      </c>
      <c r="F53" s="42">
        <v>0.14233796296296297</v>
      </c>
      <c r="G53" s="36">
        <v>0.13401119212962964</v>
      </c>
      <c r="H53" s="38">
        <v>65.72</v>
      </c>
      <c r="I53" s="30"/>
      <c r="J53" s="36"/>
      <c r="K53" s="41" t="s">
        <v>8</v>
      </c>
      <c r="L53" s="41">
        <v>46</v>
      </c>
    </row>
    <row r="54" spans="1:12" s="60" customFormat="1" ht="12.75">
      <c r="A54" s="35" t="s">
        <v>411</v>
      </c>
      <c r="B54" s="40" t="s">
        <v>7</v>
      </c>
      <c r="C54" s="40" t="s">
        <v>18</v>
      </c>
      <c r="D54" s="40" t="s">
        <v>17</v>
      </c>
      <c r="E54" s="40" t="s">
        <v>119</v>
      </c>
      <c r="F54" s="42">
        <v>0.15351851851851853</v>
      </c>
      <c r="G54" s="36">
        <v>0.15351851851851853</v>
      </c>
      <c r="H54" s="38">
        <v>62.8</v>
      </c>
      <c r="I54" s="30"/>
      <c r="J54" s="36"/>
      <c r="K54" s="41" t="s">
        <v>10</v>
      </c>
      <c r="L54" s="41">
        <v>31</v>
      </c>
    </row>
    <row r="55" spans="1:12" s="60" customFormat="1" ht="12.75">
      <c r="A55" s="35" t="s">
        <v>411</v>
      </c>
      <c r="B55" s="40" t="s">
        <v>7</v>
      </c>
      <c r="C55" s="40" t="s">
        <v>66</v>
      </c>
      <c r="D55" s="40" t="s">
        <v>82</v>
      </c>
      <c r="E55" s="40" t="s">
        <v>130</v>
      </c>
      <c r="F55" s="42">
        <v>0.16515046296296296</v>
      </c>
      <c r="G55" s="36">
        <v>0.1471490625</v>
      </c>
      <c r="H55" s="38">
        <v>59.85</v>
      </c>
      <c r="I55" s="30"/>
      <c r="J55" s="36"/>
      <c r="K55" s="41" t="s">
        <v>8</v>
      </c>
      <c r="L55" s="41">
        <v>53</v>
      </c>
    </row>
    <row r="56" spans="1:12" s="60" customFormat="1" ht="12.75">
      <c r="A56" s="35" t="s">
        <v>411</v>
      </c>
      <c r="B56" s="40" t="s">
        <v>7</v>
      </c>
      <c r="C56" s="40" t="s">
        <v>15</v>
      </c>
      <c r="D56" s="40" t="s">
        <v>251</v>
      </c>
      <c r="E56" s="40" t="s">
        <v>252</v>
      </c>
      <c r="F56" s="42">
        <v>0.1501273148148148</v>
      </c>
      <c r="G56" s="36">
        <v>0.1501273148148148</v>
      </c>
      <c r="H56" s="38">
        <v>58.66</v>
      </c>
      <c r="I56" s="30"/>
      <c r="J56" s="36"/>
      <c r="K56" s="41" t="s">
        <v>8</v>
      </c>
      <c r="L56" s="41">
        <v>36</v>
      </c>
    </row>
    <row r="57" spans="1:12" s="60" customFormat="1" ht="12.75">
      <c r="A57" s="35" t="s">
        <v>411</v>
      </c>
      <c r="B57" s="40" t="s">
        <v>7</v>
      </c>
      <c r="C57" s="40" t="s">
        <v>282</v>
      </c>
      <c r="D57" s="40" t="s">
        <v>283</v>
      </c>
      <c r="E57" s="40" t="s">
        <v>284</v>
      </c>
      <c r="F57" s="42">
        <v>0.1695949074074074</v>
      </c>
      <c r="G57" s="36">
        <v>0.16325205787037037</v>
      </c>
      <c r="H57" s="38">
        <v>53.95</v>
      </c>
      <c r="I57" s="30"/>
      <c r="J57" s="36"/>
      <c r="K57" s="41" t="s">
        <v>8</v>
      </c>
      <c r="L57" s="41">
        <v>43</v>
      </c>
    </row>
    <row r="58" spans="1:12" s="60" customFormat="1" ht="12.75">
      <c r="A58" s="35" t="s">
        <v>411</v>
      </c>
      <c r="B58" s="40" t="s">
        <v>220</v>
      </c>
      <c r="C58" s="40" t="s">
        <v>248</v>
      </c>
      <c r="D58" s="40" t="s">
        <v>249</v>
      </c>
      <c r="E58" s="40" t="s">
        <v>250</v>
      </c>
      <c r="F58" s="42">
        <v>0.15006944444444445</v>
      </c>
      <c r="G58" s="36">
        <v>0.13912938194444446</v>
      </c>
      <c r="H58" s="38">
        <v>69.3</v>
      </c>
      <c r="I58" s="30">
        <v>263.14</v>
      </c>
      <c r="J58" s="36"/>
      <c r="K58" s="41" t="s">
        <v>10</v>
      </c>
      <c r="L58" s="41">
        <v>46</v>
      </c>
    </row>
    <row r="59" spans="1:12" s="60" customFormat="1" ht="12.75">
      <c r="A59" s="35" t="s">
        <v>411</v>
      </c>
      <c r="B59" s="40" t="s">
        <v>220</v>
      </c>
      <c r="C59" s="40" t="s">
        <v>45</v>
      </c>
      <c r="D59" s="40" t="s">
        <v>62</v>
      </c>
      <c r="E59" s="40" t="s">
        <v>125</v>
      </c>
      <c r="F59" s="42">
        <v>0.13054398148148147</v>
      </c>
      <c r="G59" s="36">
        <v>0.13054398148148147</v>
      </c>
      <c r="H59" s="38">
        <v>67.47</v>
      </c>
      <c r="I59" s="30"/>
      <c r="J59" s="36"/>
      <c r="K59" s="41" t="s">
        <v>8</v>
      </c>
      <c r="L59" s="41">
        <v>31</v>
      </c>
    </row>
    <row r="60" spans="1:12" s="60" customFormat="1" ht="12.75">
      <c r="A60" s="35" t="s">
        <v>411</v>
      </c>
      <c r="B60" s="40" t="s">
        <v>220</v>
      </c>
      <c r="C60" s="40" t="s">
        <v>48</v>
      </c>
      <c r="D60" s="40" t="s">
        <v>83</v>
      </c>
      <c r="E60" s="40" t="s">
        <v>279</v>
      </c>
      <c r="F60" s="42">
        <v>0.16788194444444443</v>
      </c>
      <c r="G60" s="36">
        <v>0.15025434027777776</v>
      </c>
      <c r="H60" s="38">
        <v>64.17</v>
      </c>
      <c r="I60" s="30"/>
      <c r="J60" s="36"/>
      <c r="K60" s="41" t="s">
        <v>10</v>
      </c>
      <c r="L60" s="41">
        <v>50</v>
      </c>
    </row>
    <row r="61" spans="1:12" s="60" customFormat="1" ht="12.75">
      <c r="A61" s="35" t="s">
        <v>411</v>
      </c>
      <c r="B61" s="40" t="s">
        <v>220</v>
      </c>
      <c r="C61" s="40" t="s">
        <v>280</v>
      </c>
      <c r="D61" s="40" t="s">
        <v>68</v>
      </c>
      <c r="E61" s="40" t="s">
        <v>281</v>
      </c>
      <c r="F61" s="42">
        <v>0.16864583333333333</v>
      </c>
      <c r="G61" s="36">
        <v>0.15500238541666667</v>
      </c>
      <c r="H61" s="38">
        <v>62.2</v>
      </c>
      <c r="I61" s="30"/>
      <c r="J61" s="36"/>
      <c r="K61" s="41" t="s">
        <v>10</v>
      </c>
      <c r="L61" s="41">
        <v>47</v>
      </c>
    </row>
    <row r="62" spans="1:12" s="60" customFormat="1" ht="12.75">
      <c r="A62" s="35" t="s">
        <v>411</v>
      </c>
      <c r="B62" s="40" t="s">
        <v>220</v>
      </c>
      <c r="C62" s="40" t="s">
        <v>85</v>
      </c>
      <c r="D62" s="40" t="s">
        <v>84</v>
      </c>
      <c r="E62" s="40" t="s">
        <v>132</v>
      </c>
      <c r="F62" s="42">
        <v>0.16621527777777778</v>
      </c>
      <c r="G62" s="36">
        <v>0.15674100694444443</v>
      </c>
      <c r="H62" s="38">
        <v>61.51</v>
      </c>
      <c r="I62" s="30"/>
      <c r="J62" s="36"/>
      <c r="K62" s="41" t="s">
        <v>10</v>
      </c>
      <c r="L62" s="41">
        <v>44</v>
      </c>
    </row>
    <row r="63" spans="1:12" s="60" customFormat="1" ht="12.75">
      <c r="A63" s="35" t="s">
        <v>411</v>
      </c>
      <c r="B63" s="40" t="s">
        <v>220</v>
      </c>
      <c r="C63" s="40" t="s">
        <v>87</v>
      </c>
      <c r="D63" s="40" t="s">
        <v>86</v>
      </c>
      <c r="E63" s="40" t="s">
        <v>133</v>
      </c>
      <c r="F63" s="42">
        <v>0.17097222222222222</v>
      </c>
      <c r="G63" s="36">
        <v>0.1485064722222222</v>
      </c>
      <c r="H63" s="38">
        <v>59.3</v>
      </c>
      <c r="I63" s="30"/>
      <c r="J63" s="36"/>
      <c r="K63" s="41" t="s">
        <v>8</v>
      </c>
      <c r="L63" s="41">
        <v>56</v>
      </c>
    </row>
    <row r="64" spans="1:12" s="60" customFormat="1" ht="12.75">
      <c r="A64" s="35" t="s">
        <v>411</v>
      </c>
      <c r="B64" s="40" t="s">
        <v>220</v>
      </c>
      <c r="C64" s="40" t="s">
        <v>45</v>
      </c>
      <c r="D64" s="40" t="s">
        <v>59</v>
      </c>
      <c r="E64" s="40" t="s">
        <v>131</v>
      </c>
      <c r="F64" s="42">
        <v>0.16496527777777778</v>
      </c>
      <c r="G64" s="36">
        <v>0.14940905208333333</v>
      </c>
      <c r="H64" s="38">
        <v>58.95</v>
      </c>
      <c r="I64" s="30"/>
      <c r="J64" s="36"/>
      <c r="K64" s="41" t="s">
        <v>8</v>
      </c>
      <c r="L64" s="41">
        <v>51</v>
      </c>
    </row>
    <row r="65" spans="1:12" s="60" customFormat="1" ht="12.75">
      <c r="A65" s="35" t="s">
        <v>411</v>
      </c>
      <c r="B65" s="40" t="s">
        <v>220</v>
      </c>
      <c r="C65" s="40" t="s">
        <v>301</v>
      </c>
      <c r="D65" s="40" t="s">
        <v>302</v>
      </c>
      <c r="E65" s="40" t="s">
        <v>303</v>
      </c>
      <c r="F65" s="42">
        <v>0.1941087962962963</v>
      </c>
      <c r="G65" s="36">
        <v>0.18609210300925927</v>
      </c>
      <c r="H65" s="38">
        <v>51.81</v>
      </c>
      <c r="I65" s="30"/>
      <c r="J65" s="36"/>
      <c r="K65" s="41" t="s">
        <v>10</v>
      </c>
      <c r="L65" s="41">
        <v>42</v>
      </c>
    </row>
    <row r="66" spans="1:12" s="60" customFormat="1" ht="12.75">
      <c r="A66" s="35" t="s">
        <v>411</v>
      </c>
      <c r="B66" s="40" t="s">
        <v>211</v>
      </c>
      <c r="C66" s="40" t="s">
        <v>43</v>
      </c>
      <c r="D66" s="40" t="s">
        <v>61</v>
      </c>
      <c r="E66" s="40" t="s">
        <v>124</v>
      </c>
      <c r="F66" s="42">
        <v>0.12789351851851852</v>
      </c>
      <c r="G66" s="36">
        <v>0.12789351851851852</v>
      </c>
      <c r="H66" s="38">
        <v>68.86</v>
      </c>
      <c r="I66" s="30">
        <v>259.21</v>
      </c>
      <c r="J66" s="36"/>
      <c r="K66" s="41" t="s">
        <v>8</v>
      </c>
      <c r="L66" s="41">
        <v>31</v>
      </c>
    </row>
    <row r="67" spans="1:12" s="60" customFormat="1" ht="12.75">
      <c r="A67" s="35" t="s">
        <v>411</v>
      </c>
      <c r="B67" s="40" t="s">
        <v>211</v>
      </c>
      <c r="C67" s="40" t="s">
        <v>60</v>
      </c>
      <c r="D67" s="40" t="s">
        <v>59</v>
      </c>
      <c r="E67" s="40" t="s">
        <v>123</v>
      </c>
      <c r="F67" s="42">
        <v>0.13364583333333332</v>
      </c>
      <c r="G67" s="36">
        <v>0.12864747916666666</v>
      </c>
      <c r="H67" s="38">
        <v>68.46</v>
      </c>
      <c r="I67" s="30"/>
      <c r="J67" s="36"/>
      <c r="K67" s="41" t="s">
        <v>8</v>
      </c>
      <c r="L67" s="41">
        <v>43</v>
      </c>
    </row>
    <row r="68" spans="1:12" s="60" customFormat="1" ht="12.75">
      <c r="A68" s="35" t="s">
        <v>411</v>
      </c>
      <c r="B68" s="40" t="s">
        <v>211</v>
      </c>
      <c r="C68" s="40" t="s">
        <v>160</v>
      </c>
      <c r="D68" s="40" t="s">
        <v>237</v>
      </c>
      <c r="E68" s="40" t="s">
        <v>238</v>
      </c>
      <c r="F68" s="42">
        <v>0.1442476851851852</v>
      </c>
      <c r="G68" s="36">
        <v>0.1442476851851852</v>
      </c>
      <c r="H68" s="38">
        <v>61.06</v>
      </c>
      <c r="I68" s="30"/>
      <c r="J68" s="36"/>
      <c r="K68" s="41" t="s">
        <v>8</v>
      </c>
      <c r="L68" s="41">
        <v>29</v>
      </c>
    </row>
    <row r="69" spans="1:12" s="60" customFormat="1" ht="12.75">
      <c r="A69" s="35" t="s">
        <v>411</v>
      </c>
      <c r="B69" s="40" t="s">
        <v>211</v>
      </c>
      <c r="C69" s="40" t="s">
        <v>262</v>
      </c>
      <c r="D69" s="40" t="s">
        <v>263</v>
      </c>
      <c r="E69" s="40" t="s">
        <v>264</v>
      </c>
      <c r="F69" s="42">
        <v>0.15850694444444444</v>
      </c>
      <c r="G69" s="36">
        <v>0.15850694444444444</v>
      </c>
      <c r="H69" s="38">
        <v>60.83</v>
      </c>
      <c r="I69" s="30"/>
      <c r="J69" s="36"/>
      <c r="K69" s="41" t="s">
        <v>10</v>
      </c>
      <c r="L69" s="41">
        <v>27</v>
      </c>
    </row>
    <row r="70" spans="1:12" s="60" customFormat="1" ht="12.75">
      <c r="A70" s="35" t="s">
        <v>411</v>
      </c>
      <c r="B70" s="40" t="s">
        <v>211</v>
      </c>
      <c r="C70" s="40" t="s">
        <v>245</v>
      </c>
      <c r="D70" s="40" t="s">
        <v>265</v>
      </c>
      <c r="E70" s="40" t="s">
        <v>266</v>
      </c>
      <c r="F70" s="42">
        <v>0.15887731481481482</v>
      </c>
      <c r="G70" s="36">
        <v>0.15887731481481482</v>
      </c>
      <c r="H70" s="38">
        <v>55.43</v>
      </c>
      <c r="I70" s="30"/>
      <c r="J70" s="36"/>
      <c r="K70" s="41" t="s">
        <v>8</v>
      </c>
      <c r="L70" s="41">
        <v>30</v>
      </c>
    </row>
    <row r="71" spans="1:12" s="60" customFormat="1" ht="12.75">
      <c r="A71" s="35" t="s">
        <v>411</v>
      </c>
      <c r="B71" s="40" t="s">
        <v>211</v>
      </c>
      <c r="C71" s="40" t="s">
        <v>287</v>
      </c>
      <c r="D71" s="40" t="s">
        <v>288</v>
      </c>
      <c r="E71" s="40" t="s">
        <v>289</v>
      </c>
      <c r="F71" s="42">
        <v>0.18239583333333334</v>
      </c>
      <c r="G71" s="36">
        <v>0.17172567708333333</v>
      </c>
      <c r="H71" s="38">
        <v>51.29</v>
      </c>
      <c r="I71" s="30"/>
      <c r="J71" s="36"/>
      <c r="K71" s="41" t="s">
        <v>8</v>
      </c>
      <c r="L71" s="41">
        <v>46</v>
      </c>
    </row>
    <row r="72" spans="1:12" s="60" customFormat="1" ht="12.75">
      <c r="A72" s="35" t="s">
        <v>411</v>
      </c>
      <c r="B72" s="40" t="s">
        <v>211</v>
      </c>
      <c r="C72" s="40" t="s">
        <v>290</v>
      </c>
      <c r="D72" s="40" t="s">
        <v>291</v>
      </c>
      <c r="E72" s="40" t="s">
        <v>292</v>
      </c>
      <c r="F72" s="42">
        <v>0.18239583333333334</v>
      </c>
      <c r="G72" s="36">
        <v>0.18190336458333334</v>
      </c>
      <c r="H72" s="38">
        <v>48.42</v>
      </c>
      <c r="I72" s="30"/>
      <c r="J72" s="36"/>
      <c r="K72" s="41" t="s">
        <v>8</v>
      </c>
      <c r="L72" s="41">
        <v>38</v>
      </c>
    </row>
    <row r="73" spans="1:12" s="60" customFormat="1" ht="12.75">
      <c r="A73" s="35" t="s">
        <v>411</v>
      </c>
      <c r="B73" s="40" t="s">
        <v>167</v>
      </c>
      <c r="C73" s="40" t="s">
        <v>44</v>
      </c>
      <c r="D73" s="40" t="s">
        <v>168</v>
      </c>
      <c r="E73" s="40" t="s">
        <v>169</v>
      </c>
      <c r="F73" s="42">
        <v>0.12087962962962963</v>
      </c>
      <c r="G73" s="36">
        <v>0.11466641666666666</v>
      </c>
      <c r="H73" s="38">
        <v>76.81</v>
      </c>
      <c r="I73" s="30">
        <v>254.08</v>
      </c>
      <c r="J73" s="36"/>
      <c r="K73" s="41" t="s">
        <v>8</v>
      </c>
      <c r="L73" s="41">
        <v>45</v>
      </c>
    </row>
    <row r="74" spans="1:12" s="60" customFormat="1" ht="12.75">
      <c r="A74" s="35" t="s">
        <v>411</v>
      </c>
      <c r="B74" s="40" t="s">
        <v>167</v>
      </c>
      <c r="C74" s="40" t="s">
        <v>190</v>
      </c>
      <c r="D74" s="40" t="s">
        <v>191</v>
      </c>
      <c r="E74" s="40" t="s">
        <v>192</v>
      </c>
      <c r="F74" s="42">
        <v>0.12238425925925926</v>
      </c>
      <c r="G74" s="36">
        <v>0.12238425925925926</v>
      </c>
      <c r="H74" s="38">
        <v>71.96</v>
      </c>
      <c r="I74" s="30"/>
      <c r="J74" s="36"/>
      <c r="K74" s="41" t="s">
        <v>8</v>
      </c>
      <c r="L74" s="41">
        <v>35</v>
      </c>
    </row>
    <row r="75" spans="1:12" s="60" customFormat="1" ht="12.75">
      <c r="A75" s="35" t="s">
        <v>411</v>
      </c>
      <c r="B75" s="40" t="s">
        <v>167</v>
      </c>
      <c r="C75" s="40" t="s">
        <v>19</v>
      </c>
      <c r="D75" s="40" t="s">
        <v>269</v>
      </c>
      <c r="E75" s="40" t="s">
        <v>270</v>
      </c>
      <c r="F75" s="42">
        <v>0.1596875</v>
      </c>
      <c r="G75" s="36">
        <v>0.1581545</v>
      </c>
      <c r="H75" s="38">
        <v>55.69</v>
      </c>
      <c r="I75" s="30"/>
      <c r="J75" s="36"/>
      <c r="K75" s="41" t="s">
        <v>8</v>
      </c>
      <c r="L75" s="41">
        <v>39</v>
      </c>
    </row>
    <row r="76" spans="1:12" s="60" customFormat="1" ht="12.75">
      <c r="A76" s="35" t="s">
        <v>411</v>
      </c>
      <c r="B76" s="40" t="s">
        <v>167</v>
      </c>
      <c r="C76" s="40" t="s">
        <v>54</v>
      </c>
      <c r="D76" s="40" t="s">
        <v>285</v>
      </c>
      <c r="E76" s="40" t="s">
        <v>286</v>
      </c>
      <c r="F76" s="42">
        <v>0.17748842592592592</v>
      </c>
      <c r="G76" s="36">
        <v>0.17748842592592592</v>
      </c>
      <c r="H76" s="38">
        <v>49.62</v>
      </c>
      <c r="I76" s="30"/>
      <c r="J76" s="36"/>
      <c r="K76" s="41" t="s">
        <v>8</v>
      </c>
      <c r="L76" s="41">
        <v>36</v>
      </c>
    </row>
    <row r="77" spans="1:12" s="60" customFormat="1" ht="12.75">
      <c r="A77" s="35" t="s">
        <v>411</v>
      </c>
      <c r="B77" s="40" t="s">
        <v>172</v>
      </c>
      <c r="C77" s="40" t="s">
        <v>173</v>
      </c>
      <c r="D77" s="40" t="s">
        <v>174</v>
      </c>
      <c r="E77" s="40" t="s">
        <v>175</v>
      </c>
      <c r="F77" s="42">
        <v>0.1213888888888889</v>
      </c>
      <c r="G77" s="36">
        <v>0.1213888888888889</v>
      </c>
      <c r="H77" s="38">
        <v>72.55</v>
      </c>
      <c r="I77" s="30">
        <v>243.72</v>
      </c>
      <c r="J77" s="36"/>
      <c r="K77" s="41" t="s">
        <v>8</v>
      </c>
      <c r="L77" s="41">
        <v>33</v>
      </c>
    </row>
    <row r="78" spans="1:12" s="60" customFormat="1" ht="12.75">
      <c r="A78" s="35" t="s">
        <v>411</v>
      </c>
      <c r="B78" s="40" t="s">
        <v>172</v>
      </c>
      <c r="C78" s="40" t="s">
        <v>77</v>
      </c>
      <c r="D78" s="40" t="s">
        <v>76</v>
      </c>
      <c r="E78" s="40" t="s">
        <v>127</v>
      </c>
      <c r="F78" s="43">
        <v>0.16236111111111112</v>
      </c>
      <c r="G78" s="36">
        <v>0.15693825</v>
      </c>
      <c r="H78" s="39">
        <v>61.44</v>
      </c>
      <c r="I78" s="30"/>
      <c r="J78" s="36"/>
      <c r="K78" s="41" t="s">
        <v>10</v>
      </c>
      <c r="L78" s="41">
        <v>41</v>
      </c>
    </row>
    <row r="79" spans="1:12" s="60" customFormat="1" ht="12.75">
      <c r="A79" s="35" t="s">
        <v>411</v>
      </c>
      <c r="B79" s="40" t="s">
        <v>172</v>
      </c>
      <c r="C79" s="40" t="s">
        <v>66</v>
      </c>
      <c r="D79" s="40" t="s">
        <v>260</v>
      </c>
      <c r="E79" s="40" t="s">
        <v>261</v>
      </c>
      <c r="F79" s="42">
        <v>0.1576736111111111</v>
      </c>
      <c r="G79" s="36">
        <v>0.1495691875</v>
      </c>
      <c r="H79" s="38">
        <v>58.88</v>
      </c>
      <c r="I79" s="30"/>
      <c r="J79" s="36"/>
      <c r="K79" s="41" t="s">
        <v>8</v>
      </c>
      <c r="L79" s="41">
        <v>45</v>
      </c>
    </row>
    <row r="80" spans="1:12" s="60" customFormat="1" ht="12.75">
      <c r="A80" s="35" t="s">
        <v>411</v>
      </c>
      <c r="B80" s="40" t="s">
        <v>172</v>
      </c>
      <c r="C80" s="40" t="s">
        <v>306</v>
      </c>
      <c r="D80" s="40" t="s">
        <v>304</v>
      </c>
      <c r="E80" s="40" t="s">
        <v>307</v>
      </c>
      <c r="F80" s="42">
        <v>0.22435185185185186</v>
      </c>
      <c r="G80" s="36">
        <v>0.18962218518518517</v>
      </c>
      <c r="H80" s="38">
        <v>50.85</v>
      </c>
      <c r="I80" s="30"/>
      <c r="J80" s="36"/>
      <c r="K80" s="41" t="s">
        <v>10</v>
      </c>
      <c r="L80" s="41">
        <v>56</v>
      </c>
    </row>
    <row r="81" spans="1:12" s="60" customFormat="1" ht="12.75">
      <c r="A81" s="35" t="s">
        <v>411</v>
      </c>
      <c r="B81" s="40" t="s">
        <v>172</v>
      </c>
      <c r="C81" s="40" t="s">
        <v>66</v>
      </c>
      <c r="D81" s="40" t="s">
        <v>304</v>
      </c>
      <c r="E81" s="40" t="s">
        <v>305</v>
      </c>
      <c r="F81" s="42">
        <v>0.22435185185185186</v>
      </c>
      <c r="G81" s="36">
        <v>0.19659952777777778</v>
      </c>
      <c r="H81" s="38">
        <v>44.8</v>
      </c>
      <c r="I81" s="30"/>
      <c r="J81" s="36"/>
      <c r="K81" s="41" t="s">
        <v>8</v>
      </c>
      <c r="L81" s="41">
        <v>55</v>
      </c>
    </row>
    <row r="82" spans="3:8" s="60" customFormat="1" ht="12">
      <c r="C82" s="61"/>
      <c r="D82" s="61"/>
      <c r="E82" s="61"/>
      <c r="F82" s="63"/>
      <c r="G82" s="61"/>
      <c r="H82" s="61"/>
    </row>
    <row r="83" spans="3:12" s="60" customFormat="1" ht="12">
      <c r="C83" s="61"/>
      <c r="D83" s="61"/>
      <c r="E83" s="61"/>
      <c r="F83" s="61"/>
      <c r="G83" s="62"/>
      <c r="H83" s="63"/>
      <c r="I83" s="65"/>
      <c r="J83" s="64"/>
      <c r="K83" s="61"/>
      <c r="L83" s="61"/>
    </row>
    <row r="84" spans="1:12" s="60" customFormat="1" ht="12.75">
      <c r="A84" s="35" t="s">
        <v>412</v>
      </c>
      <c r="B84" s="66" t="s">
        <v>20</v>
      </c>
      <c r="C84" s="66" t="s">
        <v>74</v>
      </c>
      <c r="D84" t="s">
        <v>413</v>
      </c>
      <c r="E84" s="66" t="s">
        <v>414</v>
      </c>
      <c r="F84" s="4">
        <v>0.11072916666666667</v>
      </c>
      <c r="G84" s="4">
        <v>0.10966616666666666</v>
      </c>
      <c r="H84" s="3">
        <v>80.31</v>
      </c>
      <c r="I84" s="30">
        <v>302.53</v>
      </c>
      <c r="K84" s="67" t="s">
        <v>8</v>
      </c>
      <c r="L84" s="67">
        <v>39</v>
      </c>
    </row>
    <row r="85" spans="1:12" s="60" customFormat="1" ht="12.75">
      <c r="A85" s="35" t="s">
        <v>412</v>
      </c>
      <c r="B85" s="66" t="s">
        <v>20</v>
      </c>
      <c r="C85" s="66" t="s">
        <v>415</v>
      </c>
      <c r="D85" t="s">
        <v>416</v>
      </c>
      <c r="E85" s="66" t="s">
        <v>417</v>
      </c>
      <c r="F85" s="4">
        <v>0.1439814814814815</v>
      </c>
      <c r="G85" s="4">
        <v>0.11599148148148149</v>
      </c>
      <c r="H85" s="3">
        <v>75.93</v>
      </c>
      <c r="I85" s="30"/>
      <c r="K85" s="67" t="s">
        <v>8</v>
      </c>
      <c r="L85" s="67">
        <v>64</v>
      </c>
    </row>
    <row r="86" spans="1:12" s="60" customFormat="1" ht="12.75">
      <c r="A86" s="35" t="s">
        <v>412</v>
      </c>
      <c r="B86" s="66" t="s">
        <v>20</v>
      </c>
      <c r="C86" s="66" t="s">
        <v>24</v>
      </c>
      <c r="D86" t="s">
        <v>23</v>
      </c>
      <c r="E86" s="66" t="s">
        <v>94</v>
      </c>
      <c r="F86" s="4">
        <v>0.12089120370370371</v>
      </c>
      <c r="G86" s="4">
        <v>0.11973064814814814</v>
      </c>
      <c r="H86" s="3">
        <v>73.56</v>
      </c>
      <c r="I86" s="30"/>
      <c r="K86" s="67" t="s">
        <v>8</v>
      </c>
      <c r="L86" s="67">
        <v>39</v>
      </c>
    </row>
    <row r="87" spans="1:12" s="60" customFormat="1" ht="12.75">
      <c r="A87" s="35" t="s">
        <v>412</v>
      </c>
      <c r="B87" s="66" t="s">
        <v>20</v>
      </c>
      <c r="C87" s="66" t="s">
        <v>32</v>
      </c>
      <c r="D87" t="s">
        <v>31</v>
      </c>
      <c r="E87" s="66" t="s">
        <v>95</v>
      </c>
      <c r="F87" s="4">
        <v>0.12109953703703703</v>
      </c>
      <c r="G87" s="4">
        <v>0.12109953703703703</v>
      </c>
      <c r="H87" s="3">
        <v>72.73</v>
      </c>
      <c r="I87" s="30"/>
      <c r="K87" s="67" t="s">
        <v>8</v>
      </c>
      <c r="L87" s="67">
        <v>32</v>
      </c>
    </row>
    <row r="88" spans="1:12" s="60" customFormat="1" ht="12.75">
      <c r="A88" s="35" t="s">
        <v>412</v>
      </c>
      <c r="B88" s="66" t="s">
        <v>20</v>
      </c>
      <c r="C88" s="66" t="s">
        <v>22</v>
      </c>
      <c r="D88" t="s">
        <v>21</v>
      </c>
      <c r="E88" s="66" t="s">
        <v>93</v>
      </c>
      <c r="F88" s="4">
        <v>0.1330902777777778</v>
      </c>
      <c r="G88" s="4">
        <v>0.12151142361111113</v>
      </c>
      <c r="H88" s="3">
        <v>72.48</v>
      </c>
      <c r="I88" s="30"/>
      <c r="K88" s="67" t="s">
        <v>8</v>
      </c>
      <c r="L88" s="67">
        <v>50</v>
      </c>
    </row>
    <row r="89" spans="1:12" s="60" customFormat="1" ht="12.75">
      <c r="A89" s="35" t="s">
        <v>412</v>
      </c>
      <c r="B89" s="66" t="s">
        <v>20</v>
      </c>
      <c r="C89" s="66" t="s">
        <v>26</v>
      </c>
      <c r="D89" t="s">
        <v>25</v>
      </c>
      <c r="E89" s="66" t="s">
        <v>96</v>
      </c>
      <c r="F89" s="4">
        <v>0.14912037037037038</v>
      </c>
      <c r="G89" s="4">
        <v>0.12254712037037037</v>
      </c>
      <c r="H89" s="3">
        <v>71.87</v>
      </c>
      <c r="I89" s="30"/>
      <c r="K89" s="67" t="s">
        <v>8</v>
      </c>
      <c r="L89" s="67">
        <v>62</v>
      </c>
    </row>
    <row r="90" spans="1:12" s="60" customFormat="1" ht="12.75">
      <c r="A90" s="35" t="s">
        <v>412</v>
      </c>
      <c r="B90" s="66" t="s">
        <v>20</v>
      </c>
      <c r="C90" s="66" t="s">
        <v>46</v>
      </c>
      <c r="D90" t="s">
        <v>418</v>
      </c>
      <c r="E90" s="66" t="s">
        <v>419</v>
      </c>
      <c r="F90" s="4">
        <v>0.12268518518518519</v>
      </c>
      <c r="G90" s="4">
        <v>0.12268518518518519</v>
      </c>
      <c r="H90" s="3">
        <v>71.79</v>
      </c>
      <c r="I90" s="30"/>
      <c r="K90" s="67" t="s">
        <v>8</v>
      </c>
      <c r="L90" s="67">
        <v>35</v>
      </c>
    </row>
    <row r="91" spans="1:12" s="60" customFormat="1" ht="12.75">
      <c r="A91" s="35" t="s">
        <v>412</v>
      </c>
      <c r="B91" s="66" t="s">
        <v>20</v>
      </c>
      <c r="C91" s="66" t="s">
        <v>134</v>
      </c>
      <c r="D91" t="s">
        <v>420</v>
      </c>
      <c r="E91" s="66" t="s">
        <v>110</v>
      </c>
      <c r="F91" s="4">
        <v>0.15570601851851854</v>
      </c>
      <c r="G91" s="4">
        <v>0.13678773726851853</v>
      </c>
      <c r="H91" s="3">
        <v>70.49</v>
      </c>
      <c r="I91" s="30"/>
      <c r="K91" s="67" t="s">
        <v>10</v>
      </c>
      <c r="L91" s="67">
        <v>52</v>
      </c>
    </row>
    <row r="92" spans="1:12" s="60" customFormat="1" ht="12.75">
      <c r="A92" s="35" t="s">
        <v>412</v>
      </c>
      <c r="B92" s="66" t="s">
        <v>20</v>
      </c>
      <c r="C92" s="66" t="s">
        <v>28</v>
      </c>
      <c r="D92" t="s">
        <v>35</v>
      </c>
      <c r="E92" s="66" t="s">
        <v>97</v>
      </c>
      <c r="F92" s="4">
        <v>0.1433449074074074</v>
      </c>
      <c r="G92" s="4">
        <v>0.1256131423611111</v>
      </c>
      <c r="H92" s="3">
        <v>70.11</v>
      </c>
      <c r="I92" s="30"/>
      <c r="K92" s="67" t="s">
        <v>8</v>
      </c>
      <c r="L92" s="67">
        <v>55</v>
      </c>
    </row>
    <row r="93" spans="1:12" s="60" customFormat="1" ht="12.75">
      <c r="A93" s="35" t="s">
        <v>412</v>
      </c>
      <c r="B93" s="66" t="s">
        <v>20</v>
      </c>
      <c r="C93" s="66" t="s">
        <v>19</v>
      </c>
      <c r="D93" t="s">
        <v>421</v>
      </c>
      <c r="E93" s="66" t="s">
        <v>422</v>
      </c>
      <c r="F93" s="4">
        <v>0.13030092592592593</v>
      </c>
      <c r="G93" s="4">
        <v>0.13030092592592593</v>
      </c>
      <c r="H93" s="3">
        <v>67.59</v>
      </c>
      <c r="I93" s="30"/>
      <c r="K93" s="67" t="s">
        <v>8</v>
      </c>
      <c r="L93" s="67">
        <v>32</v>
      </c>
    </row>
    <row r="94" spans="1:12" s="60" customFormat="1" ht="12.75">
      <c r="A94" s="35" t="s">
        <v>412</v>
      </c>
      <c r="B94" s="66" t="s">
        <v>20</v>
      </c>
      <c r="C94" s="66" t="s">
        <v>37</v>
      </c>
      <c r="D94" t="s">
        <v>36</v>
      </c>
      <c r="E94" s="66" t="s">
        <v>98</v>
      </c>
      <c r="F94" s="4">
        <v>0.16215277777777778</v>
      </c>
      <c r="G94" s="4">
        <v>0.14512673611111113</v>
      </c>
      <c r="H94" s="3">
        <v>66.44</v>
      </c>
      <c r="I94" s="30"/>
      <c r="K94" s="67" t="s">
        <v>10</v>
      </c>
      <c r="L94" s="67">
        <v>50</v>
      </c>
    </row>
    <row r="95" spans="1:12" s="60" customFormat="1" ht="12.75">
      <c r="A95" s="35" t="s">
        <v>412</v>
      </c>
      <c r="B95" s="66" t="s">
        <v>20</v>
      </c>
      <c r="C95" s="66" t="s">
        <v>67</v>
      </c>
      <c r="D95" t="s">
        <v>423</v>
      </c>
      <c r="E95" s="66" t="s">
        <v>424</v>
      </c>
      <c r="F95" s="4">
        <v>0.13819444444444443</v>
      </c>
      <c r="G95" s="4">
        <v>0.1330259722222222</v>
      </c>
      <c r="H95" s="3">
        <v>66.21</v>
      </c>
      <c r="I95" s="30"/>
      <c r="K95" s="67" t="s">
        <v>8</v>
      </c>
      <c r="L95" s="67">
        <v>43</v>
      </c>
    </row>
    <row r="96" spans="1:12" s="60" customFormat="1" ht="12.75">
      <c r="A96" s="35" t="s">
        <v>412</v>
      </c>
      <c r="B96" s="66" t="s">
        <v>20</v>
      </c>
      <c r="C96" s="66" t="s">
        <v>11</v>
      </c>
      <c r="D96" t="s">
        <v>425</v>
      </c>
      <c r="E96" s="66" t="s">
        <v>426</v>
      </c>
      <c r="F96" s="4">
        <v>0.1552199074074074</v>
      </c>
      <c r="G96" s="4">
        <v>0.1383009375</v>
      </c>
      <c r="H96" s="3">
        <v>63.68</v>
      </c>
      <c r="I96" s="30"/>
      <c r="K96" s="67" t="s">
        <v>8</v>
      </c>
      <c r="L96" s="67">
        <v>53</v>
      </c>
    </row>
    <row r="97" spans="1:12" s="60" customFormat="1" ht="12.75">
      <c r="A97" s="35" t="s">
        <v>412</v>
      </c>
      <c r="B97" s="66" t="s">
        <v>20</v>
      </c>
      <c r="C97" s="66" t="s">
        <v>135</v>
      </c>
      <c r="D97" t="s">
        <v>136</v>
      </c>
      <c r="E97" s="66" t="s">
        <v>111</v>
      </c>
      <c r="F97" s="4">
        <v>0.17248842592592592</v>
      </c>
      <c r="G97" s="4">
        <v>0.16401924421296296</v>
      </c>
      <c r="H97" s="3">
        <v>58.78</v>
      </c>
      <c r="I97" s="30"/>
      <c r="K97" s="67" t="s">
        <v>10</v>
      </c>
      <c r="L97" s="67">
        <v>43</v>
      </c>
    </row>
    <row r="98" spans="1:12" s="60" customFormat="1" ht="12.75">
      <c r="A98" s="35" t="s">
        <v>412</v>
      </c>
      <c r="B98" s="66" t="s">
        <v>20</v>
      </c>
      <c r="C98" s="66" t="s">
        <v>427</v>
      </c>
      <c r="D98" t="s">
        <v>29</v>
      </c>
      <c r="E98" s="66" t="s">
        <v>428</v>
      </c>
      <c r="F98" s="4">
        <v>0.18837962962962962</v>
      </c>
      <c r="G98" s="4">
        <v>0.1654915046296296</v>
      </c>
      <c r="H98" s="3">
        <v>58.26</v>
      </c>
      <c r="I98" s="30"/>
      <c r="K98" s="67" t="s">
        <v>10</v>
      </c>
      <c r="L98" s="67">
        <v>52</v>
      </c>
    </row>
    <row r="99" spans="1:12" s="60" customFormat="1" ht="12.75">
      <c r="A99" s="35" t="s">
        <v>412</v>
      </c>
      <c r="B99" s="66" t="s">
        <v>20</v>
      </c>
      <c r="C99" s="66" t="s">
        <v>137</v>
      </c>
      <c r="D99" t="s">
        <v>138</v>
      </c>
      <c r="E99" s="66" t="s">
        <v>112</v>
      </c>
      <c r="F99" s="4">
        <v>0.17427083333333335</v>
      </c>
      <c r="G99" s="4">
        <v>0.1677531041666667</v>
      </c>
      <c r="H99" s="3">
        <v>52.5</v>
      </c>
      <c r="I99" s="30"/>
      <c r="K99" s="67" t="s">
        <v>8</v>
      </c>
      <c r="L99" s="67">
        <v>43</v>
      </c>
    </row>
    <row r="100" spans="1:12" s="60" customFormat="1" ht="12.75">
      <c r="A100" s="35" t="s">
        <v>412</v>
      </c>
      <c r="B100" s="66" t="s">
        <v>429</v>
      </c>
      <c r="C100" s="66" t="s">
        <v>430</v>
      </c>
      <c r="D100" t="s">
        <v>431</v>
      </c>
      <c r="E100" s="66" t="s">
        <v>432</v>
      </c>
      <c r="F100" s="4">
        <v>0.13157407407407407</v>
      </c>
      <c r="G100" s="4">
        <v>0.1122721574074074</v>
      </c>
      <c r="H100" s="3">
        <v>78.45</v>
      </c>
      <c r="I100" s="30">
        <v>264.2</v>
      </c>
      <c r="K100" s="67" t="s">
        <v>8</v>
      </c>
      <c r="L100" s="67">
        <v>58</v>
      </c>
    </row>
    <row r="101" spans="1:12" s="60" customFormat="1" ht="12.75">
      <c r="A101" s="35" t="s">
        <v>412</v>
      </c>
      <c r="B101" s="66" t="s">
        <v>429</v>
      </c>
      <c r="C101" s="66" t="s">
        <v>19</v>
      </c>
      <c r="D101" t="s">
        <v>433</v>
      </c>
      <c r="E101" s="66" t="s">
        <v>434</v>
      </c>
      <c r="F101" s="4">
        <v>0.1352662037037037</v>
      </c>
      <c r="G101" s="4">
        <v>0.1330343113425926</v>
      </c>
      <c r="H101" s="3">
        <v>66.2</v>
      </c>
      <c r="I101" s="30"/>
      <c r="K101" s="67" t="s">
        <v>8</v>
      </c>
      <c r="L101" s="67">
        <v>40</v>
      </c>
    </row>
    <row r="102" spans="1:12" s="60" customFormat="1" ht="12.75">
      <c r="A102" s="35" t="s">
        <v>412</v>
      </c>
      <c r="B102" s="66" t="s">
        <v>429</v>
      </c>
      <c r="C102" s="66" t="s">
        <v>435</v>
      </c>
      <c r="D102" t="s">
        <v>436</v>
      </c>
      <c r="E102" s="66" t="s">
        <v>437</v>
      </c>
      <c r="F102" s="4">
        <v>0.1492013888888889</v>
      </c>
      <c r="G102" s="4">
        <v>0.14656052430555555</v>
      </c>
      <c r="H102" s="3">
        <v>65.79</v>
      </c>
      <c r="I102" s="30"/>
      <c r="K102" s="67" t="s">
        <v>10</v>
      </c>
      <c r="L102" s="67">
        <v>39</v>
      </c>
    </row>
    <row r="103" spans="1:12" s="60" customFormat="1" ht="12.75">
      <c r="A103" s="35" t="s">
        <v>412</v>
      </c>
      <c r="B103" s="66" t="s">
        <v>429</v>
      </c>
      <c r="C103" s="66" t="s">
        <v>438</v>
      </c>
      <c r="D103" t="s">
        <v>439</v>
      </c>
      <c r="E103" s="66" t="s">
        <v>440</v>
      </c>
      <c r="F103" s="4">
        <v>0.17019675925925926</v>
      </c>
      <c r="G103" s="4">
        <v>0.16383140046296296</v>
      </c>
      <c r="H103" s="3">
        <v>53.76</v>
      </c>
      <c r="I103" s="30"/>
      <c r="K103" s="67" t="s">
        <v>8</v>
      </c>
      <c r="L103" s="67">
        <v>43</v>
      </c>
    </row>
    <row r="104" spans="1:12" s="60" customFormat="1" ht="12.75">
      <c r="A104" s="35" t="s">
        <v>412</v>
      </c>
      <c r="B104" s="66" t="s">
        <v>429</v>
      </c>
      <c r="C104" s="66" t="s">
        <v>441</v>
      </c>
      <c r="D104" t="s">
        <v>442</v>
      </c>
      <c r="E104" s="66" t="s">
        <v>443</v>
      </c>
      <c r="F104" s="4">
        <v>0.20574074074074075</v>
      </c>
      <c r="G104" s="4">
        <v>0.1824508888888889</v>
      </c>
      <c r="H104" s="3">
        <v>52.84</v>
      </c>
      <c r="I104" s="30"/>
      <c r="K104" s="67" t="s">
        <v>10</v>
      </c>
      <c r="L104" s="67">
        <v>51</v>
      </c>
    </row>
    <row r="105" spans="1:12" s="60" customFormat="1" ht="12.75">
      <c r="A105" s="35" t="s">
        <v>412</v>
      </c>
      <c r="B105" s="66" t="s">
        <v>444</v>
      </c>
      <c r="C105" s="66" t="s">
        <v>67</v>
      </c>
      <c r="D105" t="s">
        <v>445</v>
      </c>
      <c r="E105" s="66" t="s">
        <v>446</v>
      </c>
      <c r="F105" s="4">
        <v>0.11388888888888889</v>
      </c>
      <c r="G105" s="4">
        <v>0.09805833333333333</v>
      </c>
      <c r="H105" s="3">
        <v>89.82</v>
      </c>
      <c r="I105" s="30">
        <v>315.77</v>
      </c>
      <c r="K105" s="67" t="s">
        <v>8</v>
      </c>
      <c r="L105" s="67">
        <v>57</v>
      </c>
    </row>
    <row r="106" spans="1:12" s="60" customFormat="1" ht="12.75">
      <c r="A106" s="35" t="s">
        <v>412</v>
      </c>
      <c r="B106" s="66" t="s">
        <v>444</v>
      </c>
      <c r="C106" s="66" t="s">
        <v>54</v>
      </c>
      <c r="D106" t="s">
        <v>447</v>
      </c>
      <c r="E106" s="66" t="s">
        <v>448</v>
      </c>
      <c r="F106" s="4">
        <v>0.115</v>
      </c>
      <c r="G106" s="4">
        <v>0.1146895</v>
      </c>
      <c r="H106" s="3">
        <v>76.79</v>
      </c>
      <c r="I106" s="30"/>
      <c r="K106" s="67" t="s">
        <v>8</v>
      </c>
      <c r="L106" s="67">
        <v>38</v>
      </c>
    </row>
    <row r="107" spans="1:12" s="60" customFormat="1" ht="12.75">
      <c r="A107" s="35" t="s">
        <v>412</v>
      </c>
      <c r="B107" s="66" t="s">
        <v>444</v>
      </c>
      <c r="C107" s="66" t="s">
        <v>449</v>
      </c>
      <c r="D107" t="s">
        <v>450</v>
      </c>
      <c r="E107" s="66" t="s">
        <v>451</v>
      </c>
      <c r="F107" s="4">
        <v>0.11731481481481482</v>
      </c>
      <c r="G107" s="4">
        <v>0.11731481481481482</v>
      </c>
      <c r="H107" s="3">
        <v>75.07</v>
      </c>
      <c r="I107" s="30"/>
      <c r="K107" s="67" t="s">
        <v>8</v>
      </c>
      <c r="L107" s="67">
        <v>24</v>
      </c>
    </row>
    <row r="108" spans="1:12" s="60" customFormat="1" ht="12.75">
      <c r="A108" s="35" t="s">
        <v>412</v>
      </c>
      <c r="B108" s="66" t="s">
        <v>444</v>
      </c>
      <c r="C108" s="66" t="s">
        <v>41</v>
      </c>
      <c r="D108" t="s">
        <v>139</v>
      </c>
      <c r="E108" s="66" t="s">
        <v>113</v>
      </c>
      <c r="F108" s="4">
        <v>0.11887731481481482</v>
      </c>
      <c r="G108" s="4">
        <v>0.11887731481481482</v>
      </c>
      <c r="H108" s="3">
        <v>74.09</v>
      </c>
      <c r="I108" s="30"/>
      <c r="K108" s="67" t="s">
        <v>8</v>
      </c>
      <c r="L108" s="67">
        <v>29</v>
      </c>
    </row>
    <row r="109" spans="1:12" s="60" customFormat="1" ht="12.75">
      <c r="A109" s="35" t="s">
        <v>412</v>
      </c>
      <c r="B109" s="66" t="s">
        <v>444</v>
      </c>
      <c r="C109" s="66" t="s">
        <v>140</v>
      </c>
      <c r="D109" t="s">
        <v>52</v>
      </c>
      <c r="E109" s="66" t="s">
        <v>116</v>
      </c>
      <c r="F109" s="4">
        <v>0.1257638888888889</v>
      </c>
      <c r="G109" s="4">
        <v>0.12192809027777779</v>
      </c>
      <c r="H109" s="3">
        <v>72.23</v>
      </c>
      <c r="I109" s="30"/>
      <c r="K109" s="67" t="s">
        <v>8</v>
      </c>
      <c r="L109" s="67">
        <v>42</v>
      </c>
    </row>
    <row r="110" spans="1:12" s="60" customFormat="1" ht="12.75">
      <c r="A110" s="35" t="s">
        <v>412</v>
      </c>
      <c r="B110" s="66" t="s">
        <v>444</v>
      </c>
      <c r="C110" s="66" t="s">
        <v>19</v>
      </c>
      <c r="D110" t="s">
        <v>40</v>
      </c>
      <c r="E110" s="66" t="s">
        <v>115</v>
      </c>
      <c r="F110" s="4">
        <v>0.1260185185185185</v>
      </c>
      <c r="G110" s="4">
        <v>0.12393921296296295</v>
      </c>
      <c r="H110" s="3">
        <v>71.06</v>
      </c>
      <c r="I110" s="30"/>
      <c r="K110" s="67" t="s">
        <v>8</v>
      </c>
      <c r="L110" s="67">
        <v>40</v>
      </c>
    </row>
    <row r="111" spans="1:12" s="60" customFormat="1" ht="12.75">
      <c r="A111" s="35" t="s">
        <v>412</v>
      </c>
      <c r="B111" s="66" t="s">
        <v>444</v>
      </c>
      <c r="C111" s="66" t="s">
        <v>452</v>
      </c>
      <c r="D111" t="s">
        <v>453</v>
      </c>
      <c r="E111" s="66" t="s">
        <v>454</v>
      </c>
      <c r="F111" s="4">
        <v>0.1367708333333333</v>
      </c>
      <c r="G111" s="4">
        <v>0.1364836145833333</v>
      </c>
      <c r="H111" s="3">
        <v>70.64</v>
      </c>
      <c r="I111" s="30"/>
      <c r="K111" s="67" t="s">
        <v>10</v>
      </c>
      <c r="L111" s="67">
        <v>37</v>
      </c>
    </row>
    <row r="112" spans="1:12" s="60" customFormat="1" ht="12.75">
      <c r="A112" s="35" t="s">
        <v>412</v>
      </c>
      <c r="B112" s="66" t="s">
        <v>444</v>
      </c>
      <c r="C112" s="66" t="s">
        <v>455</v>
      </c>
      <c r="D112" t="s">
        <v>53</v>
      </c>
      <c r="E112" s="66" t="s">
        <v>456</v>
      </c>
      <c r="F112" s="4">
        <v>0.1367708333333333</v>
      </c>
      <c r="G112" s="4">
        <v>0.12681391666666667</v>
      </c>
      <c r="H112" s="3">
        <v>69.45</v>
      </c>
      <c r="I112" s="30"/>
      <c r="K112" s="67" t="s">
        <v>8</v>
      </c>
      <c r="L112" s="67">
        <v>48</v>
      </c>
    </row>
    <row r="113" spans="1:12" s="60" customFormat="1" ht="12.75">
      <c r="A113" s="35" t="s">
        <v>412</v>
      </c>
      <c r="B113" s="66" t="s">
        <v>444</v>
      </c>
      <c r="C113" s="66" t="s">
        <v>79</v>
      </c>
      <c r="D113" t="s">
        <v>141</v>
      </c>
      <c r="E113" s="66" t="s">
        <v>114</v>
      </c>
      <c r="F113" s="4">
        <v>0.1305787037037037</v>
      </c>
      <c r="G113" s="4">
        <v>0.12751010416666667</v>
      </c>
      <c r="H113" s="3">
        <v>69.07</v>
      </c>
      <c r="I113" s="30"/>
      <c r="K113" s="67" t="s">
        <v>8</v>
      </c>
      <c r="L113" s="67">
        <v>41</v>
      </c>
    </row>
    <row r="114" spans="1:12" s="60" customFormat="1" ht="12.75">
      <c r="A114" s="35" t="s">
        <v>412</v>
      </c>
      <c r="B114" s="66" t="s">
        <v>444</v>
      </c>
      <c r="C114" s="66" t="s">
        <v>54</v>
      </c>
      <c r="D114" t="s">
        <v>56</v>
      </c>
      <c r="E114" s="66" t="s">
        <v>101</v>
      </c>
      <c r="F114" s="4">
        <v>0.13623842592592592</v>
      </c>
      <c r="G114" s="4">
        <v>0.12923577083333332</v>
      </c>
      <c r="H114" s="3">
        <v>68.15</v>
      </c>
      <c r="I114" s="30"/>
      <c r="K114" s="67" t="s">
        <v>8</v>
      </c>
      <c r="L114" s="67">
        <v>45</v>
      </c>
    </row>
    <row r="115" spans="1:12" s="60" customFormat="1" ht="12.75">
      <c r="A115" s="35" t="s">
        <v>412</v>
      </c>
      <c r="B115" s="66" t="s">
        <v>444</v>
      </c>
      <c r="C115" s="66" t="s">
        <v>24</v>
      </c>
      <c r="D115" t="s">
        <v>457</v>
      </c>
      <c r="E115" s="66" t="s">
        <v>458</v>
      </c>
      <c r="F115" s="4">
        <v>0.14596064814814816</v>
      </c>
      <c r="G115" s="4">
        <v>0.1311164502314815</v>
      </c>
      <c r="H115" s="3">
        <v>67.17</v>
      </c>
      <c r="I115" s="30"/>
      <c r="K115" s="67" t="s">
        <v>8</v>
      </c>
      <c r="L115" s="67">
        <v>52</v>
      </c>
    </row>
    <row r="116" spans="1:12" s="60" customFormat="1" ht="12.75">
      <c r="A116" s="35" t="s">
        <v>412</v>
      </c>
      <c r="B116" s="66" t="s">
        <v>444</v>
      </c>
      <c r="C116" s="66" t="s">
        <v>24</v>
      </c>
      <c r="D116" t="s">
        <v>457</v>
      </c>
      <c r="E116" s="66" t="s">
        <v>458</v>
      </c>
      <c r="F116" s="4">
        <v>0.14596064814814816</v>
      </c>
      <c r="G116" s="4">
        <v>0.1311164502314815</v>
      </c>
      <c r="H116" s="3">
        <v>67.17</v>
      </c>
      <c r="I116" s="30"/>
      <c r="K116" s="67" t="s">
        <v>8</v>
      </c>
      <c r="L116" s="67">
        <v>52</v>
      </c>
    </row>
    <row r="117" spans="1:12" s="60" customFormat="1" ht="12.75">
      <c r="A117" s="35" t="s">
        <v>412</v>
      </c>
      <c r="B117" s="66" t="s">
        <v>444</v>
      </c>
      <c r="C117" s="66" t="s">
        <v>19</v>
      </c>
      <c r="D117" t="s">
        <v>459</v>
      </c>
      <c r="E117" s="66" t="s">
        <v>460</v>
      </c>
      <c r="F117" s="4">
        <v>0.1318287037037037</v>
      </c>
      <c r="G117" s="4">
        <v>0.1318287037037037</v>
      </c>
      <c r="H117" s="3">
        <v>66.81</v>
      </c>
      <c r="I117" s="30"/>
      <c r="K117" s="67" t="s">
        <v>8</v>
      </c>
      <c r="L117" s="67">
        <v>29</v>
      </c>
    </row>
    <row r="118" spans="1:12" s="60" customFormat="1" ht="12.75">
      <c r="A118" s="35" t="s">
        <v>412</v>
      </c>
      <c r="B118" s="66" t="s">
        <v>444</v>
      </c>
      <c r="C118" s="66" t="s">
        <v>51</v>
      </c>
      <c r="D118" t="s">
        <v>73</v>
      </c>
      <c r="E118" s="66" t="s">
        <v>102</v>
      </c>
      <c r="F118" s="4">
        <v>0.14108796296296297</v>
      </c>
      <c r="G118" s="4">
        <v>0.1318325925925926</v>
      </c>
      <c r="H118" s="3">
        <v>66.81</v>
      </c>
      <c r="I118" s="30"/>
      <c r="K118" s="67" t="s">
        <v>8</v>
      </c>
      <c r="L118" s="67">
        <v>47</v>
      </c>
    </row>
    <row r="119" spans="1:12" s="60" customFormat="1" ht="12.75">
      <c r="A119" s="35" t="s">
        <v>412</v>
      </c>
      <c r="B119" s="66" t="s">
        <v>444</v>
      </c>
      <c r="C119" s="66" t="s">
        <v>461</v>
      </c>
      <c r="D119" t="s">
        <v>462</v>
      </c>
      <c r="E119" s="66" t="s">
        <v>463</v>
      </c>
      <c r="F119" s="4">
        <v>0.14443287037037036</v>
      </c>
      <c r="G119" s="4">
        <v>0.13186721064814816</v>
      </c>
      <c r="H119" s="3">
        <v>66.79</v>
      </c>
      <c r="I119" s="30"/>
      <c r="K119" s="67" t="s">
        <v>8</v>
      </c>
      <c r="L119" s="67">
        <v>50</v>
      </c>
    </row>
    <row r="120" spans="1:12" s="60" customFormat="1" ht="12.75">
      <c r="A120" s="35" t="s">
        <v>412</v>
      </c>
      <c r="B120" s="66" t="s">
        <v>444</v>
      </c>
      <c r="C120" s="66" t="s">
        <v>70</v>
      </c>
      <c r="D120" t="s">
        <v>69</v>
      </c>
      <c r="E120" s="66" t="s">
        <v>99</v>
      </c>
      <c r="F120" s="4">
        <v>0.1458912037037037</v>
      </c>
      <c r="G120" s="4">
        <v>0.1458912037037037</v>
      </c>
      <c r="H120" s="3">
        <v>66.09</v>
      </c>
      <c r="I120" s="30"/>
      <c r="K120" s="67" t="s">
        <v>10</v>
      </c>
      <c r="L120" s="67">
        <v>32</v>
      </c>
    </row>
    <row r="121" spans="1:12" s="60" customFormat="1" ht="12.75">
      <c r="A121" s="35" t="s">
        <v>412</v>
      </c>
      <c r="B121" s="66" t="s">
        <v>444</v>
      </c>
      <c r="C121" s="66" t="s">
        <v>464</v>
      </c>
      <c r="D121" t="s">
        <v>465</v>
      </c>
      <c r="E121" s="66" t="s">
        <v>466</v>
      </c>
      <c r="F121" s="4">
        <v>0.15452546296296296</v>
      </c>
      <c r="G121" s="4">
        <v>0.13422081712962963</v>
      </c>
      <c r="H121" s="3">
        <v>65.62</v>
      </c>
      <c r="I121" s="30"/>
      <c r="K121" s="67" t="s">
        <v>8</v>
      </c>
      <c r="L121" s="67">
        <v>56</v>
      </c>
    </row>
    <row r="122" spans="1:12" s="60" customFormat="1" ht="12.75">
      <c r="A122" s="35" t="s">
        <v>412</v>
      </c>
      <c r="B122" s="66" t="s">
        <v>444</v>
      </c>
      <c r="C122" s="66" t="s">
        <v>54</v>
      </c>
      <c r="D122" t="s">
        <v>467</v>
      </c>
      <c r="E122" s="66" t="s">
        <v>468</v>
      </c>
      <c r="F122" s="4">
        <v>0.13447916666666668</v>
      </c>
      <c r="G122" s="4">
        <v>0.13447916666666668</v>
      </c>
      <c r="H122" s="3">
        <v>65.49</v>
      </c>
      <c r="I122" s="30"/>
      <c r="K122" s="67" t="s">
        <v>8</v>
      </c>
      <c r="L122" s="67">
        <v>33</v>
      </c>
    </row>
    <row r="123" spans="1:12" s="60" customFormat="1" ht="12.75">
      <c r="A123" s="35" t="s">
        <v>412</v>
      </c>
      <c r="B123" s="66" t="s">
        <v>444</v>
      </c>
      <c r="C123" s="66" t="s">
        <v>469</v>
      </c>
      <c r="D123" t="s">
        <v>470</v>
      </c>
      <c r="E123" s="66" t="s">
        <v>471</v>
      </c>
      <c r="F123" s="4">
        <v>0.14859953703703704</v>
      </c>
      <c r="G123" s="4">
        <v>0.14859953703703704</v>
      </c>
      <c r="H123" s="3">
        <v>64.88</v>
      </c>
      <c r="I123" s="30"/>
      <c r="K123" s="67" t="s">
        <v>10</v>
      </c>
      <c r="L123" s="67">
        <v>29</v>
      </c>
    </row>
    <row r="124" spans="1:12" s="60" customFormat="1" ht="12.75">
      <c r="A124" s="35" t="s">
        <v>412</v>
      </c>
      <c r="B124" s="66" t="s">
        <v>444</v>
      </c>
      <c r="C124" s="66" t="s">
        <v>67</v>
      </c>
      <c r="D124" t="s">
        <v>72</v>
      </c>
      <c r="E124" s="66" t="s">
        <v>100</v>
      </c>
      <c r="F124" s="4">
        <v>0.1382175925925926</v>
      </c>
      <c r="G124" s="4">
        <v>0.1382175925925926</v>
      </c>
      <c r="H124" s="3">
        <v>63.72</v>
      </c>
      <c r="I124" s="30"/>
      <c r="K124" s="67" t="s">
        <v>8</v>
      </c>
      <c r="L124" s="67">
        <v>36</v>
      </c>
    </row>
    <row r="125" spans="1:12" s="60" customFormat="1" ht="12.75">
      <c r="A125" s="35" t="s">
        <v>412</v>
      </c>
      <c r="B125" s="66" t="s">
        <v>444</v>
      </c>
      <c r="C125" s="66" t="s">
        <v>472</v>
      </c>
      <c r="D125" t="s">
        <v>473</v>
      </c>
      <c r="E125" s="66" t="s">
        <v>474</v>
      </c>
      <c r="F125" s="4">
        <v>0.14787037037037037</v>
      </c>
      <c r="G125" s="4">
        <v>0.1392199537037037</v>
      </c>
      <c r="H125" s="3">
        <v>63.26</v>
      </c>
      <c r="I125" s="30"/>
      <c r="K125" s="67" t="s">
        <v>8</v>
      </c>
      <c r="L125" s="67">
        <v>46</v>
      </c>
    </row>
    <row r="126" spans="1:12" s="60" customFormat="1" ht="12.75">
      <c r="A126" s="35" t="s">
        <v>412</v>
      </c>
      <c r="B126" s="66" t="s">
        <v>444</v>
      </c>
      <c r="C126" s="66" t="s">
        <v>475</v>
      </c>
      <c r="D126" t="s">
        <v>476</v>
      </c>
      <c r="E126" s="66" t="s">
        <v>477</v>
      </c>
      <c r="F126" s="4">
        <v>0.1392824074074074</v>
      </c>
      <c r="G126" s="4">
        <v>0.1392824074074074</v>
      </c>
      <c r="H126" s="3">
        <v>63.23</v>
      </c>
      <c r="I126" s="30"/>
      <c r="K126" s="67" t="s">
        <v>8</v>
      </c>
      <c r="L126" s="67">
        <v>37</v>
      </c>
    </row>
    <row r="127" spans="1:12" s="60" customFormat="1" ht="12.75">
      <c r="A127" s="35" t="s">
        <v>412</v>
      </c>
      <c r="B127" s="66" t="s">
        <v>444</v>
      </c>
      <c r="C127" s="66" t="s">
        <v>478</v>
      </c>
      <c r="D127" t="s">
        <v>479</v>
      </c>
      <c r="E127" s="66" t="s">
        <v>480</v>
      </c>
      <c r="F127" s="4">
        <v>0.1440625</v>
      </c>
      <c r="G127" s="4">
        <v>0.14267950000000001</v>
      </c>
      <c r="H127" s="3">
        <v>61.73</v>
      </c>
      <c r="I127" s="30"/>
      <c r="K127" s="67" t="s">
        <v>8</v>
      </c>
      <c r="L127" s="67">
        <v>39</v>
      </c>
    </row>
    <row r="128" spans="1:12" s="60" customFormat="1" ht="12.75">
      <c r="A128" s="35" t="s">
        <v>412</v>
      </c>
      <c r="B128" s="66" t="s">
        <v>444</v>
      </c>
      <c r="C128" s="66" t="s">
        <v>79</v>
      </c>
      <c r="D128" t="s">
        <v>481</v>
      </c>
      <c r="E128" s="66" t="s">
        <v>482</v>
      </c>
      <c r="F128" s="4">
        <v>0.15101851851851852</v>
      </c>
      <c r="G128" s="4">
        <v>0.1464124537037037</v>
      </c>
      <c r="H128" s="3">
        <v>60.15</v>
      </c>
      <c r="I128" s="30"/>
      <c r="K128" s="67" t="s">
        <v>8</v>
      </c>
      <c r="L128" s="67">
        <v>42</v>
      </c>
    </row>
    <row r="129" spans="1:12" s="60" customFormat="1" ht="12.75">
      <c r="A129" s="35" t="s">
        <v>412</v>
      </c>
      <c r="B129" s="66" t="s">
        <v>444</v>
      </c>
      <c r="C129" s="66" t="s">
        <v>24</v>
      </c>
      <c r="D129" t="s">
        <v>483</v>
      </c>
      <c r="E129" s="66" t="s">
        <v>484</v>
      </c>
      <c r="F129" s="4">
        <v>0.14738425925925927</v>
      </c>
      <c r="G129" s="4">
        <v>0.14738425925925927</v>
      </c>
      <c r="H129" s="3">
        <v>59.76</v>
      </c>
      <c r="I129" s="30"/>
      <c r="K129" s="67" t="s">
        <v>8</v>
      </c>
      <c r="L129" s="67">
        <v>34</v>
      </c>
    </row>
    <row r="130" spans="1:12" s="60" customFormat="1" ht="12.75">
      <c r="A130" s="35" t="s">
        <v>412</v>
      </c>
      <c r="B130" s="66" t="s">
        <v>444</v>
      </c>
      <c r="C130" s="66" t="s">
        <v>485</v>
      </c>
      <c r="D130" t="s">
        <v>433</v>
      </c>
      <c r="E130" s="66" t="s">
        <v>486</v>
      </c>
      <c r="F130" s="4">
        <v>0.16430555555555557</v>
      </c>
      <c r="G130" s="4">
        <v>0.16430555555555557</v>
      </c>
      <c r="H130" s="3">
        <v>53.6</v>
      </c>
      <c r="I130" s="30"/>
      <c r="K130" s="67" t="s">
        <v>8</v>
      </c>
      <c r="L130" s="67">
        <v>32</v>
      </c>
    </row>
    <row r="131" spans="1:12" s="60" customFormat="1" ht="12.75">
      <c r="A131" s="35" t="s">
        <v>412</v>
      </c>
      <c r="B131" s="66" t="s">
        <v>444</v>
      </c>
      <c r="C131" s="66" t="s">
        <v>487</v>
      </c>
      <c r="D131" t="s">
        <v>488</v>
      </c>
      <c r="E131" s="66" t="s">
        <v>489</v>
      </c>
      <c r="F131" s="4">
        <v>0.16604166666666667</v>
      </c>
      <c r="G131" s="4">
        <v>0.16604166666666667</v>
      </c>
      <c r="H131" s="3">
        <v>53.04</v>
      </c>
      <c r="I131" s="30"/>
      <c r="K131" s="67" t="s">
        <v>8</v>
      </c>
      <c r="L131" s="67">
        <v>33</v>
      </c>
    </row>
    <row r="132" spans="1:12" s="60" customFormat="1" ht="12.75">
      <c r="A132" s="35" t="s">
        <v>412</v>
      </c>
      <c r="B132" s="66" t="s">
        <v>444</v>
      </c>
      <c r="C132" s="66" t="s">
        <v>438</v>
      </c>
      <c r="D132" t="s">
        <v>490</v>
      </c>
      <c r="E132" s="66" t="s">
        <v>491</v>
      </c>
      <c r="F132" s="4">
        <v>0.17961805555555554</v>
      </c>
      <c r="G132" s="4">
        <v>0.17961805555555554</v>
      </c>
      <c r="H132" s="3">
        <v>49.03</v>
      </c>
      <c r="I132" s="30"/>
      <c r="K132" s="67" t="s">
        <v>8</v>
      </c>
      <c r="L132" s="67">
        <v>26</v>
      </c>
    </row>
    <row r="133" spans="1:12" s="60" customFormat="1" ht="12.75">
      <c r="A133" s="35" t="s">
        <v>412</v>
      </c>
      <c r="B133" s="66" t="s">
        <v>444</v>
      </c>
      <c r="C133" s="66" t="s">
        <v>492</v>
      </c>
      <c r="D133" t="s">
        <v>493</v>
      </c>
      <c r="E133" s="66" t="s">
        <v>494</v>
      </c>
      <c r="F133" s="4">
        <v>0.22012731481481482</v>
      </c>
      <c r="G133" s="4">
        <v>0.2127750625</v>
      </c>
      <c r="H133" s="3">
        <v>45.31</v>
      </c>
      <c r="I133" s="30"/>
      <c r="K133" s="67" t="s">
        <v>10</v>
      </c>
      <c r="L133" s="67">
        <v>41</v>
      </c>
    </row>
    <row r="134" spans="1:12" s="60" customFormat="1" ht="12.75">
      <c r="A134" s="35" t="s">
        <v>412</v>
      </c>
      <c r="B134" s="66" t="s">
        <v>495</v>
      </c>
      <c r="C134" s="66" t="s">
        <v>496</v>
      </c>
      <c r="D134" t="s">
        <v>497</v>
      </c>
      <c r="E134" s="66" t="s">
        <v>498</v>
      </c>
      <c r="F134" s="4">
        <v>0.16777777777777778</v>
      </c>
      <c r="G134" s="4">
        <v>0.13787977777777777</v>
      </c>
      <c r="H134" s="3">
        <v>63.88</v>
      </c>
      <c r="I134" s="30">
        <v>63.88</v>
      </c>
      <c r="K134" s="67" t="s">
        <v>8</v>
      </c>
      <c r="L134" s="67">
        <v>62</v>
      </c>
    </row>
    <row r="135" spans="1:12" s="60" customFormat="1" ht="12.75">
      <c r="A135" s="35" t="s">
        <v>412</v>
      </c>
      <c r="B135" s="66" t="s">
        <v>47</v>
      </c>
      <c r="C135" s="66" t="s">
        <v>499</v>
      </c>
      <c r="D135" t="s">
        <v>500</v>
      </c>
      <c r="E135" s="66" t="s">
        <v>501</v>
      </c>
      <c r="F135" s="4">
        <v>0.10908564814814814</v>
      </c>
      <c r="G135" s="4">
        <v>0.10908564814814814</v>
      </c>
      <c r="H135" s="3">
        <v>80.74</v>
      </c>
      <c r="I135" s="30">
        <v>308.07</v>
      </c>
      <c r="K135" s="67" t="s">
        <v>8</v>
      </c>
      <c r="L135" s="67">
        <v>35</v>
      </c>
    </row>
    <row r="136" spans="1:12" s="60" customFormat="1" ht="12.75">
      <c r="A136" s="35" t="s">
        <v>412</v>
      </c>
      <c r="B136" s="66" t="s">
        <v>47</v>
      </c>
      <c r="C136" s="66" t="s">
        <v>449</v>
      </c>
      <c r="D136" t="s">
        <v>502</v>
      </c>
      <c r="E136" s="66" t="s">
        <v>503</v>
      </c>
      <c r="F136" s="4">
        <v>0.11890046296296297</v>
      </c>
      <c r="G136" s="4">
        <v>0.11527399884259261</v>
      </c>
      <c r="H136" s="3">
        <v>76.4</v>
      </c>
      <c r="I136" s="30"/>
      <c r="K136" s="67" t="s">
        <v>8</v>
      </c>
      <c r="L136" s="67">
        <v>42</v>
      </c>
    </row>
    <row r="137" spans="1:12" s="60" customFormat="1" ht="12.75">
      <c r="A137" s="35" t="s">
        <v>412</v>
      </c>
      <c r="B137" s="66" t="s">
        <v>47</v>
      </c>
      <c r="C137" s="66" t="s">
        <v>504</v>
      </c>
      <c r="D137" t="s">
        <v>505</v>
      </c>
      <c r="E137" s="66" t="s">
        <v>506</v>
      </c>
      <c r="F137" s="4">
        <v>0.11753472222222222</v>
      </c>
      <c r="G137" s="4">
        <v>0.11559539930555555</v>
      </c>
      <c r="H137" s="3">
        <v>76.19</v>
      </c>
      <c r="I137" s="30"/>
      <c r="K137" s="67" t="s">
        <v>8</v>
      </c>
      <c r="L137" s="67">
        <v>40</v>
      </c>
    </row>
    <row r="138" spans="1:12" s="60" customFormat="1" ht="12.75">
      <c r="A138" s="35" t="s">
        <v>412</v>
      </c>
      <c r="B138" s="66" t="s">
        <v>47</v>
      </c>
      <c r="C138" s="66" t="s">
        <v>142</v>
      </c>
      <c r="D138" t="s">
        <v>143</v>
      </c>
      <c r="E138" s="66" t="s">
        <v>109</v>
      </c>
      <c r="F138" s="4">
        <v>0.13565972222222222</v>
      </c>
      <c r="G138" s="4">
        <v>0.1289988298611111</v>
      </c>
      <c r="H138" s="3">
        <v>74.74</v>
      </c>
      <c r="I138" s="30"/>
      <c r="K138" s="67" t="s">
        <v>10</v>
      </c>
      <c r="L138" s="67">
        <v>43</v>
      </c>
    </row>
    <row r="139" spans="1:12" s="60" customFormat="1" ht="12.75">
      <c r="A139" s="35" t="s">
        <v>412</v>
      </c>
      <c r="B139" s="66" t="s">
        <v>47</v>
      </c>
      <c r="C139" s="66" t="s">
        <v>144</v>
      </c>
      <c r="D139" t="s">
        <v>145</v>
      </c>
      <c r="E139" s="66" t="s">
        <v>108</v>
      </c>
      <c r="F139" s="4">
        <v>0.13063657407407406</v>
      </c>
      <c r="G139" s="4">
        <v>0.13063657407407406</v>
      </c>
      <c r="H139" s="3">
        <v>73.81</v>
      </c>
      <c r="I139" s="30"/>
      <c r="K139" s="67" t="s">
        <v>10</v>
      </c>
      <c r="L139" s="67">
        <v>33</v>
      </c>
    </row>
    <row r="140" spans="1:12" s="60" customFormat="1" ht="12.75">
      <c r="A140" s="35" t="s">
        <v>412</v>
      </c>
      <c r="B140" s="66" t="s">
        <v>47</v>
      </c>
      <c r="C140" s="66" t="s">
        <v>40</v>
      </c>
      <c r="D140" t="s">
        <v>507</v>
      </c>
      <c r="E140" s="66" t="s">
        <v>508</v>
      </c>
      <c r="F140" s="4">
        <v>0.1324537037037037</v>
      </c>
      <c r="G140" s="4">
        <v>0.13114241203703705</v>
      </c>
      <c r="H140" s="3">
        <v>73.52</v>
      </c>
      <c r="I140" s="30"/>
      <c r="K140" s="67" t="s">
        <v>10</v>
      </c>
      <c r="L140" s="67">
        <v>38</v>
      </c>
    </row>
    <row r="141" spans="1:12" s="60" customFormat="1" ht="12.75">
      <c r="A141" s="35" t="s">
        <v>412</v>
      </c>
      <c r="B141" s="66" t="s">
        <v>47</v>
      </c>
      <c r="C141" s="66" t="s">
        <v>11</v>
      </c>
      <c r="D141" t="s">
        <v>49</v>
      </c>
      <c r="E141" s="66" t="s">
        <v>103</v>
      </c>
      <c r="F141" s="4">
        <v>0.1378125</v>
      </c>
      <c r="G141" s="4">
        <v>0.12379696875</v>
      </c>
      <c r="H141" s="3">
        <v>71.14</v>
      </c>
      <c r="I141" s="30"/>
      <c r="K141" s="67" t="s">
        <v>8</v>
      </c>
      <c r="L141" s="67">
        <v>52</v>
      </c>
    </row>
    <row r="142" spans="1:12" s="60" customFormat="1" ht="12.75">
      <c r="A142" s="35" t="s">
        <v>412</v>
      </c>
      <c r="B142" s="66" t="s">
        <v>47</v>
      </c>
      <c r="C142" s="66" t="s">
        <v>509</v>
      </c>
      <c r="D142" t="s">
        <v>146</v>
      </c>
      <c r="E142" s="66" t="s">
        <v>510</v>
      </c>
      <c r="F142" s="4">
        <v>0.12883101851851853</v>
      </c>
      <c r="G142" s="4">
        <v>0.12848317476851853</v>
      </c>
      <c r="H142" s="3">
        <v>68.55</v>
      </c>
      <c r="I142" s="30"/>
      <c r="K142" s="67" t="s">
        <v>8</v>
      </c>
      <c r="L142" s="67">
        <v>38</v>
      </c>
    </row>
    <row r="143" spans="1:12" s="60" customFormat="1" ht="12.75">
      <c r="A143" s="35" t="s">
        <v>412</v>
      </c>
      <c r="B143" s="66" t="s">
        <v>47</v>
      </c>
      <c r="C143" s="66" t="s">
        <v>511</v>
      </c>
      <c r="D143" t="s">
        <v>512</v>
      </c>
      <c r="E143" s="66" t="s">
        <v>513</v>
      </c>
      <c r="F143" s="4">
        <v>0.14778935185185185</v>
      </c>
      <c r="G143" s="4">
        <v>0.14168565162037036</v>
      </c>
      <c r="H143" s="3">
        <v>68.05</v>
      </c>
      <c r="I143" s="30"/>
      <c r="K143" s="67" t="s">
        <v>10</v>
      </c>
      <c r="L143" s="67">
        <v>42</v>
      </c>
    </row>
    <row r="144" spans="1:12" s="60" customFormat="1" ht="12.75">
      <c r="A144" s="35" t="s">
        <v>412</v>
      </c>
      <c r="B144" s="66" t="s">
        <v>47</v>
      </c>
      <c r="C144" s="66" t="s">
        <v>514</v>
      </c>
      <c r="D144" t="s">
        <v>515</v>
      </c>
      <c r="E144" s="66" t="s">
        <v>516</v>
      </c>
      <c r="F144" s="4">
        <v>0.13266203703703702</v>
      </c>
      <c r="G144" s="4">
        <v>0.13266203703703702</v>
      </c>
      <c r="H144" s="3">
        <v>66.39</v>
      </c>
      <c r="I144" s="30"/>
      <c r="K144" s="67" t="s">
        <v>8</v>
      </c>
      <c r="L144" s="67">
        <v>30</v>
      </c>
    </row>
    <row r="145" spans="1:12" s="60" customFormat="1" ht="12.75">
      <c r="A145" s="35" t="s">
        <v>412</v>
      </c>
      <c r="B145" s="66" t="s">
        <v>47</v>
      </c>
      <c r="C145" s="66" t="s">
        <v>51</v>
      </c>
      <c r="D145" t="s">
        <v>50</v>
      </c>
      <c r="E145" s="66" t="s">
        <v>517</v>
      </c>
      <c r="F145" s="4">
        <v>0.1477199074074074</v>
      </c>
      <c r="G145" s="4">
        <v>0.14012710416666666</v>
      </c>
      <c r="H145" s="3">
        <v>62.85</v>
      </c>
      <c r="I145" s="30"/>
      <c r="K145" s="67" t="s">
        <v>8</v>
      </c>
      <c r="L145" s="67">
        <v>45</v>
      </c>
    </row>
    <row r="146" spans="1:12" s="60" customFormat="1" ht="12.75">
      <c r="A146" s="35" t="s">
        <v>412</v>
      </c>
      <c r="B146" s="66" t="s">
        <v>47</v>
      </c>
      <c r="C146" s="66" t="s">
        <v>518</v>
      </c>
      <c r="D146" t="s">
        <v>519</v>
      </c>
      <c r="E146" s="66" t="s">
        <v>520</v>
      </c>
      <c r="F146" s="4">
        <v>0.15122685185185183</v>
      </c>
      <c r="G146" s="4">
        <v>0.14451237962962962</v>
      </c>
      <c r="H146" s="3">
        <v>60.94</v>
      </c>
      <c r="I146" s="30"/>
      <c r="K146" s="67" t="s">
        <v>8</v>
      </c>
      <c r="L146" s="67">
        <v>44</v>
      </c>
    </row>
    <row r="147" spans="1:12" s="60" customFormat="1" ht="12.75">
      <c r="A147" s="35" t="s">
        <v>412</v>
      </c>
      <c r="B147" s="66" t="s">
        <v>47</v>
      </c>
      <c r="C147" s="66" t="s">
        <v>521</v>
      </c>
      <c r="D147" t="s">
        <v>522</v>
      </c>
      <c r="E147" s="66" t="s">
        <v>523</v>
      </c>
      <c r="F147" s="4">
        <v>0.1557523148148148</v>
      </c>
      <c r="G147" s="4">
        <v>0.1557523148148148</v>
      </c>
      <c r="H147" s="3">
        <v>56.55</v>
      </c>
      <c r="I147" s="30"/>
      <c r="K147" s="67" t="s">
        <v>8</v>
      </c>
      <c r="L147" s="67">
        <v>25</v>
      </c>
    </row>
    <row r="148" spans="1:12" s="60" customFormat="1" ht="12.75">
      <c r="A148" s="35" t="s">
        <v>412</v>
      </c>
      <c r="B148" s="66" t="s">
        <v>47</v>
      </c>
      <c r="C148" s="66" t="s">
        <v>524</v>
      </c>
      <c r="D148" t="s">
        <v>525</v>
      </c>
      <c r="E148" s="66" t="s">
        <v>526</v>
      </c>
      <c r="F148" s="4">
        <v>0.17667824074074076</v>
      </c>
      <c r="G148" s="4">
        <v>0.17667824074074076</v>
      </c>
      <c r="H148" s="3">
        <v>54.57</v>
      </c>
      <c r="I148" s="30"/>
      <c r="K148" s="67" t="s">
        <v>10</v>
      </c>
      <c r="L148" s="67">
        <v>36</v>
      </c>
    </row>
    <row r="149" spans="1:12" s="60" customFormat="1" ht="12.75">
      <c r="A149" s="35" t="s">
        <v>412</v>
      </c>
      <c r="B149" s="66" t="s">
        <v>47</v>
      </c>
      <c r="C149" s="66" t="s">
        <v>527</v>
      </c>
      <c r="D149" t="s">
        <v>528</v>
      </c>
      <c r="E149" s="66" t="s">
        <v>529</v>
      </c>
      <c r="F149" s="4">
        <v>0.18789351851851852</v>
      </c>
      <c r="G149" s="4">
        <v>0.17421487037037037</v>
      </c>
      <c r="H149" s="3">
        <v>50.55</v>
      </c>
      <c r="I149" s="30"/>
      <c r="K149" s="67" t="s">
        <v>8</v>
      </c>
      <c r="L149" s="67">
        <v>48</v>
      </c>
    </row>
    <row r="150" spans="1:12" s="60" customFormat="1" ht="12.75">
      <c r="A150" s="35" t="s">
        <v>412</v>
      </c>
      <c r="B150" s="66" t="s">
        <v>7</v>
      </c>
      <c r="C150" s="66" t="s">
        <v>530</v>
      </c>
      <c r="D150" t="s">
        <v>531</v>
      </c>
      <c r="E150" s="66" t="s">
        <v>532</v>
      </c>
      <c r="F150" s="4">
        <v>0.10613425925925928</v>
      </c>
      <c r="G150" s="4">
        <v>0.10511537037037039</v>
      </c>
      <c r="H150" s="3">
        <v>83.79</v>
      </c>
      <c r="I150" s="30">
        <v>323.78</v>
      </c>
      <c r="K150" s="67" t="s">
        <v>8</v>
      </c>
      <c r="L150" s="67">
        <v>39</v>
      </c>
    </row>
    <row r="151" spans="1:12" s="60" customFormat="1" ht="12.75">
      <c r="A151" s="35" t="s">
        <v>412</v>
      </c>
      <c r="B151" s="66" t="s">
        <v>7</v>
      </c>
      <c r="C151" s="66" t="s">
        <v>81</v>
      </c>
      <c r="D151" t="s">
        <v>9</v>
      </c>
      <c r="E151" s="66" t="s">
        <v>105</v>
      </c>
      <c r="F151" s="4">
        <v>0.1346064814814815</v>
      </c>
      <c r="G151" s="4">
        <v>0.11714802083333334</v>
      </c>
      <c r="H151" s="3">
        <v>82.3</v>
      </c>
      <c r="I151" s="30"/>
      <c r="K151" s="67" t="s">
        <v>10</v>
      </c>
      <c r="L151" s="67">
        <v>53</v>
      </c>
    </row>
    <row r="152" spans="1:12" s="60" customFormat="1" ht="12.75">
      <c r="A152" s="35" t="s">
        <v>412</v>
      </c>
      <c r="B152" s="66" t="s">
        <v>7</v>
      </c>
      <c r="C152" s="66" t="s">
        <v>66</v>
      </c>
      <c r="D152" t="s">
        <v>80</v>
      </c>
      <c r="E152" s="66" t="s">
        <v>104</v>
      </c>
      <c r="F152" s="4">
        <v>0.12814814814814815</v>
      </c>
      <c r="G152" s="4">
        <v>0.1083748888888889</v>
      </c>
      <c r="H152" s="3">
        <v>81.27</v>
      </c>
      <c r="I152" s="30"/>
      <c r="K152" s="67" t="s">
        <v>8</v>
      </c>
      <c r="L152" s="67">
        <v>59</v>
      </c>
    </row>
    <row r="153" spans="1:12" s="60" customFormat="1" ht="12.75">
      <c r="A153" s="35" t="s">
        <v>412</v>
      </c>
      <c r="B153" s="66" t="s">
        <v>7</v>
      </c>
      <c r="C153" s="66" t="s">
        <v>533</v>
      </c>
      <c r="D153" t="s">
        <v>534</v>
      </c>
      <c r="E153" s="66" t="s">
        <v>535</v>
      </c>
      <c r="F153" s="4">
        <v>0.11524305555555554</v>
      </c>
      <c r="G153" s="4">
        <v>0.11524305555555554</v>
      </c>
      <c r="H153" s="3">
        <v>76.42</v>
      </c>
      <c r="I153" s="30"/>
      <c r="K153" s="67" t="s">
        <v>8</v>
      </c>
      <c r="L153" s="67">
        <v>35</v>
      </c>
    </row>
    <row r="154" spans="1:12" s="60" customFormat="1" ht="12.75">
      <c r="A154" s="35" t="s">
        <v>412</v>
      </c>
      <c r="B154" s="66" t="s">
        <v>7</v>
      </c>
      <c r="C154" s="66" t="s">
        <v>536</v>
      </c>
      <c r="D154" t="s">
        <v>537</v>
      </c>
      <c r="E154" s="66" t="s">
        <v>538</v>
      </c>
      <c r="F154" s="4">
        <v>0.12428240740740741</v>
      </c>
      <c r="G154" s="4">
        <v>0.12136177083333334</v>
      </c>
      <c r="H154" s="3">
        <v>72.57</v>
      </c>
      <c r="I154" s="30"/>
      <c r="K154" s="67" t="s">
        <v>8</v>
      </c>
      <c r="L154" s="67">
        <v>41</v>
      </c>
    </row>
    <row r="155" spans="1:12" s="60" customFormat="1" ht="12.75">
      <c r="A155" s="35" t="s">
        <v>412</v>
      </c>
      <c r="B155" s="66" t="s">
        <v>7</v>
      </c>
      <c r="C155" s="66" t="s">
        <v>539</v>
      </c>
      <c r="D155" t="s">
        <v>540</v>
      </c>
      <c r="E155" s="66" t="s">
        <v>541</v>
      </c>
      <c r="F155" s="4">
        <v>0.17232638888888888</v>
      </c>
      <c r="G155" s="4">
        <v>0.12833146180555555</v>
      </c>
      <c r="H155" s="3">
        <v>68.63</v>
      </c>
      <c r="I155" s="30"/>
      <c r="K155" s="67" t="s">
        <v>8</v>
      </c>
      <c r="L155" s="67">
        <v>71</v>
      </c>
    </row>
    <row r="156" spans="1:12" s="60" customFormat="1" ht="12.75">
      <c r="A156" s="35" t="s">
        <v>412</v>
      </c>
      <c r="B156" s="66" t="s">
        <v>7</v>
      </c>
      <c r="C156" s="66" t="s">
        <v>542</v>
      </c>
      <c r="D156" t="s">
        <v>543</v>
      </c>
      <c r="E156" s="66" t="s">
        <v>544</v>
      </c>
      <c r="F156" s="4">
        <v>0.1398611111111111</v>
      </c>
      <c r="G156" s="4">
        <v>0.12868620833333333</v>
      </c>
      <c r="H156" s="3">
        <v>68.44</v>
      </c>
      <c r="I156" s="30"/>
      <c r="K156" s="67" t="s">
        <v>8</v>
      </c>
      <c r="L156" s="67">
        <v>49</v>
      </c>
    </row>
    <row r="157" spans="1:12" s="60" customFormat="1" ht="12.75">
      <c r="A157" s="35" t="s">
        <v>412</v>
      </c>
      <c r="B157" s="66" t="s">
        <v>7</v>
      </c>
      <c r="C157" s="66" t="s">
        <v>545</v>
      </c>
      <c r="D157" t="s">
        <v>59</v>
      </c>
      <c r="E157" s="66" t="s">
        <v>546</v>
      </c>
      <c r="F157" s="4">
        <v>0.15366898148148148</v>
      </c>
      <c r="G157" s="4">
        <v>0.1299578576388889</v>
      </c>
      <c r="H157" s="3">
        <v>67.77</v>
      </c>
      <c r="I157" s="30"/>
      <c r="K157" s="67" t="s">
        <v>8</v>
      </c>
      <c r="L157" s="67">
        <v>59</v>
      </c>
    </row>
    <row r="158" spans="1:12" s="60" customFormat="1" ht="12.75">
      <c r="A158" s="35" t="s">
        <v>412</v>
      </c>
      <c r="B158" s="66" t="s">
        <v>7</v>
      </c>
      <c r="C158" s="66" t="s">
        <v>547</v>
      </c>
      <c r="D158" t="s">
        <v>548</v>
      </c>
      <c r="E158" s="66" t="s">
        <v>549</v>
      </c>
      <c r="F158" s="4">
        <v>0.1426273148148148</v>
      </c>
      <c r="G158" s="4">
        <v>0.1426273148148148</v>
      </c>
      <c r="H158" s="3">
        <v>67.6</v>
      </c>
      <c r="I158" s="30"/>
      <c r="K158" s="67" t="s">
        <v>10</v>
      </c>
      <c r="L158" s="67">
        <v>32</v>
      </c>
    </row>
    <row r="159" spans="1:12" s="60" customFormat="1" ht="12.75">
      <c r="A159" s="35" t="s">
        <v>412</v>
      </c>
      <c r="B159" s="66" t="s">
        <v>7</v>
      </c>
      <c r="C159" s="66" t="s">
        <v>15</v>
      </c>
      <c r="D159" t="s">
        <v>550</v>
      </c>
      <c r="E159" s="66" t="s">
        <v>551</v>
      </c>
      <c r="F159" s="4">
        <v>0.13493055555555555</v>
      </c>
      <c r="G159" s="4">
        <v>0.1317596875</v>
      </c>
      <c r="H159" s="3">
        <v>66.84</v>
      </c>
      <c r="I159" s="30"/>
      <c r="K159" s="67" t="s">
        <v>8</v>
      </c>
      <c r="L159" s="67">
        <v>41</v>
      </c>
    </row>
    <row r="160" spans="1:12" s="60" customFormat="1" ht="12.75">
      <c r="A160" s="35" t="s">
        <v>412</v>
      </c>
      <c r="B160" s="66" t="s">
        <v>7</v>
      </c>
      <c r="C160" s="66" t="s">
        <v>552</v>
      </c>
      <c r="D160" t="s">
        <v>553</v>
      </c>
      <c r="E160" s="66" t="s">
        <v>554</v>
      </c>
      <c r="F160" s="4">
        <v>0.15899305555555557</v>
      </c>
      <c r="G160" s="4">
        <v>0.1511864965277778</v>
      </c>
      <c r="H160" s="3">
        <v>63.77</v>
      </c>
      <c r="I160" s="30"/>
      <c r="K160" s="67" t="s">
        <v>10</v>
      </c>
      <c r="L160" s="67">
        <v>43</v>
      </c>
    </row>
    <row r="161" spans="1:12" s="60" customFormat="1" ht="12.75">
      <c r="A161" s="35" t="s">
        <v>412</v>
      </c>
      <c r="B161" s="66" t="s">
        <v>7</v>
      </c>
      <c r="C161" s="66" t="s">
        <v>555</v>
      </c>
      <c r="D161" t="s">
        <v>556</v>
      </c>
      <c r="E161" s="66" t="s">
        <v>557</v>
      </c>
      <c r="F161" s="4">
        <v>0.14119212962962963</v>
      </c>
      <c r="G161" s="4">
        <v>0.14119212962962963</v>
      </c>
      <c r="H161" s="3">
        <v>62.38</v>
      </c>
      <c r="I161" s="30"/>
      <c r="K161" s="67" t="s">
        <v>8</v>
      </c>
      <c r="L161" s="67">
        <v>35</v>
      </c>
    </row>
    <row r="162" spans="1:12" s="60" customFormat="1" ht="12.75">
      <c r="A162" s="35" t="s">
        <v>412</v>
      </c>
      <c r="B162" s="66" t="s">
        <v>7</v>
      </c>
      <c r="C162" s="66" t="s">
        <v>469</v>
      </c>
      <c r="D162" t="s">
        <v>558</v>
      </c>
      <c r="E162" s="66" t="s">
        <v>559</v>
      </c>
      <c r="F162" s="4">
        <v>0.15899305555555557</v>
      </c>
      <c r="G162" s="4">
        <v>0.15899305555555557</v>
      </c>
      <c r="H162" s="3">
        <v>60.64</v>
      </c>
      <c r="I162" s="30"/>
      <c r="K162" s="67" t="s">
        <v>10</v>
      </c>
      <c r="L162" s="67">
        <v>32</v>
      </c>
    </row>
    <row r="163" spans="1:12" s="60" customFormat="1" ht="12.75">
      <c r="A163" s="35" t="s">
        <v>412</v>
      </c>
      <c r="B163" s="66" t="s">
        <v>7</v>
      </c>
      <c r="C163" s="66" t="s">
        <v>560</v>
      </c>
      <c r="D163" t="s">
        <v>561</v>
      </c>
      <c r="E163" s="66" t="s">
        <v>562</v>
      </c>
      <c r="F163" s="4">
        <v>0.15409722222222222</v>
      </c>
      <c r="G163" s="4">
        <v>0.14939725694444445</v>
      </c>
      <c r="H163" s="3">
        <v>58.95</v>
      </c>
      <c r="I163" s="30"/>
      <c r="K163" s="67" t="s">
        <v>8</v>
      </c>
      <c r="L163" s="67">
        <v>42</v>
      </c>
    </row>
    <row r="164" spans="1:12" s="60" customFormat="1" ht="12.75">
      <c r="A164" s="35" t="s">
        <v>412</v>
      </c>
      <c r="B164" s="66" t="s">
        <v>563</v>
      </c>
      <c r="C164" s="66" t="s">
        <v>54</v>
      </c>
      <c r="D164" t="s">
        <v>564</v>
      </c>
      <c r="E164" s="66" t="s">
        <v>565</v>
      </c>
      <c r="F164" s="4">
        <v>0.1333101851851852</v>
      </c>
      <c r="G164" s="4">
        <v>0.1333101851851852</v>
      </c>
      <c r="H164" s="3">
        <v>66.07</v>
      </c>
      <c r="I164" s="30">
        <v>174.06</v>
      </c>
      <c r="K164" s="67" t="s">
        <v>8</v>
      </c>
      <c r="L164" s="67">
        <v>32</v>
      </c>
    </row>
    <row r="165" spans="1:12" s="60" customFormat="1" ht="12.75">
      <c r="A165" s="35" t="s">
        <v>412</v>
      </c>
      <c r="B165" s="66" t="s">
        <v>563</v>
      </c>
      <c r="C165" s="66" t="s">
        <v>566</v>
      </c>
      <c r="D165" t="s">
        <v>567</v>
      </c>
      <c r="E165" s="66" t="s">
        <v>568</v>
      </c>
      <c r="F165" s="4">
        <v>0.1464236111111111</v>
      </c>
      <c r="G165" s="4">
        <v>0.1464236111111111</v>
      </c>
      <c r="H165" s="3">
        <v>60.15</v>
      </c>
      <c r="I165" s="30"/>
      <c r="K165" s="67" t="s">
        <v>8</v>
      </c>
      <c r="L165" s="67">
        <v>36</v>
      </c>
    </row>
    <row r="166" spans="1:12" s="60" customFormat="1" ht="12.75">
      <c r="A166" s="35" t="s">
        <v>412</v>
      </c>
      <c r="B166" s="66" t="s">
        <v>563</v>
      </c>
      <c r="C166" s="66" t="s">
        <v>569</v>
      </c>
      <c r="D166" t="s">
        <v>570</v>
      </c>
      <c r="E166" s="66" t="s">
        <v>571</v>
      </c>
      <c r="F166" s="4">
        <v>0.20155092592592594</v>
      </c>
      <c r="G166" s="4">
        <v>0.20155092592592594</v>
      </c>
      <c r="H166" s="3">
        <v>47.84</v>
      </c>
      <c r="I166" s="30"/>
      <c r="K166" s="67" t="s">
        <v>10</v>
      </c>
      <c r="L166" s="67">
        <v>27</v>
      </c>
    </row>
    <row r="167" spans="1:12" s="60" customFormat="1" ht="12.75">
      <c r="A167" s="35" t="s">
        <v>412</v>
      </c>
      <c r="B167" s="66" t="s">
        <v>572</v>
      </c>
      <c r="C167" s="66" t="s">
        <v>542</v>
      </c>
      <c r="D167" t="s">
        <v>573</v>
      </c>
      <c r="E167" s="66" t="s">
        <v>574</v>
      </c>
      <c r="F167" s="4">
        <v>0.11388888888888889</v>
      </c>
      <c r="G167" s="4">
        <v>0.10883222222222222</v>
      </c>
      <c r="H167" s="3">
        <v>80.93</v>
      </c>
      <c r="I167" s="30">
        <v>265.61</v>
      </c>
      <c r="K167" s="67" t="s">
        <v>8</v>
      </c>
      <c r="L167" s="67">
        <v>44</v>
      </c>
    </row>
    <row r="168" spans="1:12" s="60" customFormat="1" ht="12.75">
      <c r="A168" s="35" t="s">
        <v>412</v>
      </c>
      <c r="B168" s="66" t="s">
        <v>572</v>
      </c>
      <c r="C168" s="66" t="s">
        <v>575</v>
      </c>
      <c r="D168" t="s">
        <v>576</v>
      </c>
      <c r="E168" s="66" t="s">
        <v>577</v>
      </c>
      <c r="F168" s="4">
        <v>0.13137731481481482</v>
      </c>
      <c r="G168" s="4">
        <v>0.12554416203703705</v>
      </c>
      <c r="H168" s="3">
        <v>70.15</v>
      </c>
      <c r="I168" s="30"/>
      <c r="K168" s="67" t="s">
        <v>8</v>
      </c>
      <c r="L168" s="67">
        <v>44</v>
      </c>
    </row>
    <row r="169" spans="1:12" s="60" customFormat="1" ht="12.75">
      <c r="A169" s="35" t="s">
        <v>412</v>
      </c>
      <c r="B169" s="66" t="s">
        <v>572</v>
      </c>
      <c r="C169" s="66" t="s">
        <v>578</v>
      </c>
      <c r="D169" t="s">
        <v>579</v>
      </c>
      <c r="E169" s="66" t="s">
        <v>580</v>
      </c>
      <c r="F169" s="4">
        <v>0.16371527777777778</v>
      </c>
      <c r="G169" s="4">
        <v>0.15297555555555556</v>
      </c>
      <c r="H169" s="3">
        <v>57.57</v>
      </c>
      <c r="I169" s="30"/>
      <c r="K169" s="67" t="s">
        <v>8</v>
      </c>
      <c r="L169" s="67">
        <v>47</v>
      </c>
    </row>
    <row r="170" spans="1:12" s="60" customFormat="1" ht="12.75">
      <c r="A170" s="35" t="s">
        <v>412</v>
      </c>
      <c r="B170" s="66" t="s">
        <v>572</v>
      </c>
      <c r="C170" s="66" t="s">
        <v>581</v>
      </c>
      <c r="D170" t="s">
        <v>582</v>
      </c>
      <c r="E170" s="66" t="s">
        <v>583</v>
      </c>
      <c r="F170" s="4">
        <v>0.1654861111111111</v>
      </c>
      <c r="G170" s="4">
        <v>0.15463022222222222</v>
      </c>
      <c r="H170" s="3">
        <v>56.96</v>
      </c>
      <c r="I170" s="30"/>
      <c r="K170" s="67" t="s">
        <v>8</v>
      </c>
      <c r="L170" s="67">
        <v>47</v>
      </c>
    </row>
    <row r="171" spans="1:12" s="60" customFormat="1" ht="12.75">
      <c r="A171" s="35" t="s">
        <v>412</v>
      </c>
      <c r="B171" s="66" t="s">
        <v>572</v>
      </c>
      <c r="C171" s="66" t="s">
        <v>46</v>
      </c>
      <c r="D171" t="s">
        <v>584</v>
      </c>
      <c r="E171" s="66" t="s">
        <v>585</v>
      </c>
      <c r="F171" s="4">
        <v>0.16842592592592595</v>
      </c>
      <c r="G171" s="4">
        <v>0.15616451851851854</v>
      </c>
      <c r="H171" s="3">
        <v>56.4</v>
      </c>
      <c r="I171" s="30"/>
      <c r="K171" s="67" t="s">
        <v>8</v>
      </c>
      <c r="L171" s="67">
        <v>48</v>
      </c>
    </row>
    <row r="172" spans="1:12" s="60" customFormat="1" ht="12.75">
      <c r="A172" s="35" t="s">
        <v>412</v>
      </c>
      <c r="B172" s="66" t="s">
        <v>572</v>
      </c>
      <c r="C172" s="66" t="s">
        <v>74</v>
      </c>
      <c r="D172" t="s">
        <v>586</v>
      </c>
      <c r="E172" s="66" t="s">
        <v>587</v>
      </c>
      <c r="F172" s="4">
        <v>0.16141203703703702</v>
      </c>
      <c r="G172" s="4">
        <v>0.16141203703703702</v>
      </c>
      <c r="H172" s="3">
        <v>54.56</v>
      </c>
      <c r="I172" s="30"/>
      <c r="K172" s="67" t="s">
        <v>8</v>
      </c>
      <c r="L172" s="67">
        <v>35</v>
      </c>
    </row>
    <row r="173" spans="1:12" s="60" customFormat="1" ht="12.75">
      <c r="A173" s="35" t="s">
        <v>412</v>
      </c>
      <c r="B173" s="66" t="s">
        <v>572</v>
      </c>
      <c r="C173" s="66" t="s">
        <v>66</v>
      </c>
      <c r="D173" t="s">
        <v>588</v>
      </c>
      <c r="E173" s="66" t="s">
        <v>589</v>
      </c>
      <c r="F173" s="4">
        <v>0.1879861111111111</v>
      </c>
      <c r="G173" s="4">
        <v>0.1661045277777778</v>
      </c>
      <c r="H173" s="3">
        <v>53.02</v>
      </c>
      <c r="I173" s="30"/>
      <c r="K173" s="67" t="s">
        <v>8</v>
      </c>
      <c r="L173" s="67">
        <v>54</v>
      </c>
    </row>
    <row r="174" spans="1:12" s="60" customFormat="1" ht="12.75">
      <c r="A174" s="35" t="s">
        <v>412</v>
      </c>
      <c r="B174" s="66" t="s">
        <v>590</v>
      </c>
      <c r="C174" s="66" t="s">
        <v>147</v>
      </c>
      <c r="D174" t="s">
        <v>591</v>
      </c>
      <c r="E174" s="66" t="s">
        <v>592</v>
      </c>
      <c r="F174" s="4">
        <v>0.11716435185185185</v>
      </c>
      <c r="G174" s="4">
        <v>0.11684800810185185</v>
      </c>
      <c r="H174" s="3">
        <v>75.37</v>
      </c>
      <c r="I174" s="30">
        <v>191.88</v>
      </c>
      <c r="K174" s="67" t="s">
        <v>8</v>
      </c>
      <c r="L174" s="67">
        <v>38</v>
      </c>
    </row>
    <row r="175" spans="1:12" s="60" customFormat="1" ht="12.75">
      <c r="A175" s="35" t="s">
        <v>412</v>
      </c>
      <c r="B175" s="66" t="s">
        <v>590</v>
      </c>
      <c r="C175" s="66" t="s">
        <v>593</v>
      </c>
      <c r="D175" t="s">
        <v>594</v>
      </c>
      <c r="E175" s="66" t="s">
        <v>595</v>
      </c>
      <c r="F175" s="4">
        <v>0.16059027777777776</v>
      </c>
      <c r="G175" s="4">
        <v>0.13948871527777776</v>
      </c>
      <c r="H175" s="3">
        <v>63.14</v>
      </c>
      <c r="I175" s="30"/>
      <c r="K175" s="67" t="s">
        <v>8</v>
      </c>
      <c r="L175" s="67">
        <v>56</v>
      </c>
    </row>
    <row r="176" spans="1:12" s="60" customFormat="1" ht="12.75">
      <c r="A176" s="35" t="s">
        <v>412</v>
      </c>
      <c r="B176" s="66" t="s">
        <v>590</v>
      </c>
      <c r="C176" s="66" t="s">
        <v>79</v>
      </c>
      <c r="D176" t="s">
        <v>596</v>
      </c>
      <c r="E176" s="66" t="s">
        <v>597</v>
      </c>
      <c r="F176" s="4">
        <v>0.17142361111111112</v>
      </c>
      <c r="G176" s="4">
        <v>0.16501236805555558</v>
      </c>
      <c r="H176" s="3">
        <v>53.37</v>
      </c>
      <c r="I176" s="30"/>
      <c r="K176" s="67" t="s">
        <v>8</v>
      </c>
      <c r="L176" s="67">
        <v>43</v>
      </c>
    </row>
    <row r="177" spans="3:12" s="60" customFormat="1" ht="12">
      <c r="C177" s="61"/>
      <c r="D177" s="61"/>
      <c r="E177" s="61"/>
      <c r="F177" s="61"/>
      <c r="G177" s="62"/>
      <c r="H177" s="63"/>
      <c r="I177" s="64"/>
      <c r="K177" s="61"/>
      <c r="L177" s="61"/>
    </row>
    <row r="178" spans="3:12" s="60" customFormat="1" ht="12">
      <c r="C178" s="61"/>
      <c r="D178" s="61"/>
      <c r="E178" s="61"/>
      <c r="F178" s="61"/>
      <c r="G178" s="62"/>
      <c r="H178" s="63"/>
      <c r="I178" s="64"/>
      <c r="K178" s="61"/>
      <c r="L178" s="61"/>
    </row>
    <row r="179" spans="1:41" ht="12.75">
      <c r="A179" s="35" t="s">
        <v>598</v>
      </c>
      <c r="B179" s="35" t="s">
        <v>20</v>
      </c>
      <c r="C179" s="35" t="s">
        <v>23</v>
      </c>
      <c r="D179" s="35" t="s">
        <v>24</v>
      </c>
      <c r="E179" s="35" t="s">
        <v>94</v>
      </c>
      <c r="F179" s="36">
        <v>0.10952546296296296</v>
      </c>
      <c r="G179" s="36">
        <v>0.10922974421296296</v>
      </c>
      <c r="H179" s="38">
        <v>80.63</v>
      </c>
      <c r="I179" s="68">
        <v>300.9</v>
      </c>
      <c r="K179" s="70" t="s">
        <v>8</v>
      </c>
      <c r="L179" s="70">
        <v>38</v>
      </c>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row>
    <row r="180" spans="1:41" ht="12.75">
      <c r="A180" s="35" t="s">
        <v>598</v>
      </c>
      <c r="B180" s="35" t="s">
        <v>20</v>
      </c>
      <c r="C180" s="35" t="s">
        <v>25</v>
      </c>
      <c r="D180" s="35" t="s">
        <v>26</v>
      </c>
      <c r="E180" s="35" t="s">
        <v>96</v>
      </c>
      <c r="F180" s="36">
        <v>0.1408449074074074</v>
      </c>
      <c r="G180" s="36">
        <v>0.1168871886574074</v>
      </c>
      <c r="H180" s="38">
        <v>75.35</v>
      </c>
      <c r="I180" s="68"/>
      <c r="K180" s="70" t="s">
        <v>8</v>
      </c>
      <c r="L180" s="70">
        <v>61</v>
      </c>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row>
    <row r="181" spans="1:41" ht="12.75">
      <c r="A181" s="35" t="s">
        <v>598</v>
      </c>
      <c r="B181" s="35" t="s">
        <v>20</v>
      </c>
      <c r="C181" s="35" t="s">
        <v>21</v>
      </c>
      <c r="D181" s="35" t="s">
        <v>22</v>
      </c>
      <c r="E181" s="35" t="s">
        <v>93</v>
      </c>
      <c r="F181" s="36">
        <v>0.13171296296296295</v>
      </c>
      <c r="G181" s="36">
        <v>0.12118909722222221</v>
      </c>
      <c r="H181" s="38">
        <v>72.67</v>
      </c>
      <c r="I181" s="71"/>
      <c r="K181" s="70" t="s">
        <v>8</v>
      </c>
      <c r="L181" s="70">
        <v>49</v>
      </c>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row>
    <row r="182" spans="1:41" ht="12.75">
      <c r="A182" s="35" t="s">
        <v>598</v>
      </c>
      <c r="B182" s="35" t="s">
        <v>20</v>
      </c>
      <c r="C182" s="35" t="s">
        <v>599</v>
      </c>
      <c r="D182" s="35" t="s">
        <v>66</v>
      </c>
      <c r="E182" s="35" t="s">
        <v>600</v>
      </c>
      <c r="F182" s="36">
        <v>0.1379513888888889</v>
      </c>
      <c r="G182" s="36">
        <v>0.12189384722222223</v>
      </c>
      <c r="H182" s="38">
        <v>72.25</v>
      </c>
      <c r="I182" s="68"/>
      <c r="K182" s="70" t="s">
        <v>8</v>
      </c>
      <c r="L182" s="70">
        <v>54</v>
      </c>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row>
    <row r="183" spans="1:41" ht="12.75">
      <c r="A183" s="35" t="s">
        <v>598</v>
      </c>
      <c r="B183" s="35" t="s">
        <v>20</v>
      </c>
      <c r="C183" s="35" t="s">
        <v>35</v>
      </c>
      <c r="D183" s="35" t="s">
        <v>28</v>
      </c>
      <c r="E183" s="35" t="s">
        <v>97</v>
      </c>
      <c r="F183" s="36">
        <v>0.1382986111111111</v>
      </c>
      <c r="G183" s="36">
        <v>0.12220065277777778</v>
      </c>
      <c r="H183" s="38">
        <v>72.07</v>
      </c>
      <c r="I183" s="68"/>
      <c r="K183" s="70" t="s">
        <v>8</v>
      </c>
      <c r="L183" s="70">
        <v>54</v>
      </c>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row>
    <row r="184" spans="1:41" ht="12.75">
      <c r="A184" s="35" t="s">
        <v>598</v>
      </c>
      <c r="B184" s="35" t="s">
        <v>20</v>
      </c>
      <c r="C184" s="35" t="s">
        <v>31</v>
      </c>
      <c r="D184" s="35" t="s">
        <v>32</v>
      </c>
      <c r="E184" s="35" t="s">
        <v>95</v>
      </c>
      <c r="F184" s="36">
        <v>0.12296296296296295</v>
      </c>
      <c r="G184" s="36">
        <v>0.12296296296296295</v>
      </c>
      <c r="H184" s="38">
        <v>71.63</v>
      </c>
      <c r="I184" s="68"/>
      <c r="K184" s="70" t="s">
        <v>8</v>
      </c>
      <c r="L184" s="70">
        <v>31</v>
      </c>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row>
    <row r="185" spans="1:41" ht="12.75">
      <c r="A185" s="35" t="s">
        <v>598</v>
      </c>
      <c r="B185" s="35" t="s">
        <v>20</v>
      </c>
      <c r="C185" s="35" t="s">
        <v>416</v>
      </c>
      <c r="D185" s="35" t="s">
        <v>415</v>
      </c>
      <c r="E185" s="35" t="s">
        <v>417</v>
      </c>
      <c r="F185" s="36">
        <v>0.15211805555555555</v>
      </c>
      <c r="G185" s="36">
        <v>0.12377846180555555</v>
      </c>
      <c r="H185" s="38">
        <v>71.15</v>
      </c>
      <c r="I185" s="68"/>
      <c r="K185" s="70" t="s">
        <v>8</v>
      </c>
      <c r="L185" s="70">
        <v>63</v>
      </c>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row>
    <row r="186" spans="1:41" ht="12.75">
      <c r="A186" s="35" t="s">
        <v>598</v>
      </c>
      <c r="B186" s="35" t="s">
        <v>20</v>
      </c>
      <c r="C186" s="35" t="s">
        <v>601</v>
      </c>
      <c r="D186" s="35" t="s">
        <v>42</v>
      </c>
      <c r="E186" s="35" t="s">
        <v>602</v>
      </c>
      <c r="F186" s="36">
        <v>0.13908564814814814</v>
      </c>
      <c r="G186" s="36">
        <v>0.12896021296296295</v>
      </c>
      <c r="H186" s="38">
        <v>68.29</v>
      </c>
      <c r="I186" s="68"/>
      <c r="K186" s="70" t="s">
        <v>8</v>
      </c>
      <c r="L186" s="70">
        <v>48</v>
      </c>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row>
    <row r="187" spans="1:41" ht="12.75">
      <c r="A187" s="35" t="s">
        <v>598</v>
      </c>
      <c r="B187" s="35" t="s">
        <v>20</v>
      </c>
      <c r="C187" s="35" t="s">
        <v>36</v>
      </c>
      <c r="D187" s="35" t="s">
        <v>37</v>
      </c>
      <c r="E187" s="35" t="s">
        <v>98</v>
      </c>
      <c r="F187" s="36">
        <v>0.15842592592592594</v>
      </c>
      <c r="G187" s="36">
        <v>0.14305861111111112</v>
      </c>
      <c r="H187" s="38">
        <v>67.4</v>
      </c>
      <c r="I187" s="68"/>
      <c r="K187" s="70" t="s">
        <v>10</v>
      </c>
      <c r="L187" s="70">
        <v>49</v>
      </c>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row>
    <row r="188" spans="1:41" ht="12.75">
      <c r="A188" s="35" t="s">
        <v>598</v>
      </c>
      <c r="B188" s="35" t="s">
        <v>20</v>
      </c>
      <c r="C188" s="35" t="s">
        <v>603</v>
      </c>
      <c r="D188" s="35" t="s">
        <v>604</v>
      </c>
      <c r="E188" s="35" t="s">
        <v>605</v>
      </c>
      <c r="F188" s="36">
        <v>0.13773148148148148</v>
      </c>
      <c r="G188" s="36">
        <v>0.13258032407407408</v>
      </c>
      <c r="H188" s="38">
        <v>66.43</v>
      </c>
      <c r="I188" s="68"/>
      <c r="K188" s="70" t="s">
        <v>8</v>
      </c>
      <c r="L188" s="70">
        <v>43</v>
      </c>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row>
    <row r="189" spans="1:41" ht="12.75">
      <c r="A189" s="35" t="s">
        <v>598</v>
      </c>
      <c r="B189" s="35" t="s">
        <v>20</v>
      </c>
      <c r="C189" s="35" t="s">
        <v>606</v>
      </c>
      <c r="D189" s="35" t="s">
        <v>46</v>
      </c>
      <c r="E189" s="35" t="s">
        <v>607</v>
      </c>
      <c r="F189" s="36">
        <v>0.13770833333333335</v>
      </c>
      <c r="G189" s="36">
        <v>0.1335082291666667</v>
      </c>
      <c r="H189" s="38">
        <v>65.97</v>
      </c>
      <c r="I189" s="68"/>
      <c r="K189" s="70" t="s">
        <v>8</v>
      </c>
      <c r="L189" s="70">
        <v>42</v>
      </c>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row>
    <row r="190" spans="1:41" ht="12.75">
      <c r="A190" s="35" t="s">
        <v>598</v>
      </c>
      <c r="B190" s="35" t="s">
        <v>20</v>
      </c>
      <c r="C190" s="35" t="s">
        <v>29</v>
      </c>
      <c r="D190" s="35" t="s">
        <v>427</v>
      </c>
      <c r="E190" s="35" t="s">
        <v>428</v>
      </c>
      <c r="F190" s="36">
        <v>0.16817129629629632</v>
      </c>
      <c r="G190" s="36">
        <v>0.14913430555555557</v>
      </c>
      <c r="H190" s="38">
        <v>64.65</v>
      </c>
      <c r="I190" s="68"/>
      <c r="K190" s="70" t="s">
        <v>10</v>
      </c>
      <c r="L190" s="70">
        <v>51</v>
      </c>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row>
    <row r="191" spans="1:41" ht="12.75">
      <c r="A191" s="35" t="s">
        <v>598</v>
      </c>
      <c r="B191" s="35" t="s">
        <v>20</v>
      </c>
      <c r="C191" s="35" t="s">
        <v>38</v>
      </c>
      <c r="D191" s="35" t="s">
        <v>608</v>
      </c>
      <c r="E191" s="35" t="s">
        <v>609</v>
      </c>
      <c r="F191" s="36">
        <v>0.14662037037037037</v>
      </c>
      <c r="G191" s="36">
        <v>0.14011042592592593</v>
      </c>
      <c r="H191" s="38">
        <v>62.86</v>
      </c>
      <c r="I191" s="68"/>
      <c r="K191" s="70" t="s">
        <v>8</v>
      </c>
      <c r="L191" s="70">
        <v>44</v>
      </c>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row>
    <row r="192" spans="1:41" ht="12.75">
      <c r="A192" s="35" t="s">
        <v>598</v>
      </c>
      <c r="B192" s="35" t="s">
        <v>20</v>
      </c>
      <c r="C192" s="35" t="s">
        <v>610</v>
      </c>
      <c r="D192" s="35" t="s">
        <v>611</v>
      </c>
      <c r="E192" s="35" t="s">
        <v>612</v>
      </c>
      <c r="F192" s="36">
        <v>0.14070601851851852</v>
      </c>
      <c r="G192" s="36">
        <v>0.14070601851851852</v>
      </c>
      <c r="H192" s="38">
        <v>62.59</v>
      </c>
      <c r="I192" s="68"/>
      <c r="K192" s="70" t="s">
        <v>8</v>
      </c>
      <c r="L192" s="70">
        <v>36</v>
      </c>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row>
    <row r="193" spans="1:41" ht="12.75">
      <c r="A193" s="35" t="s">
        <v>598</v>
      </c>
      <c r="B193" s="35" t="s">
        <v>20</v>
      </c>
      <c r="C193" s="35" t="s">
        <v>613</v>
      </c>
      <c r="D193" s="35" t="s">
        <v>614</v>
      </c>
      <c r="E193" s="35" t="s">
        <v>615</v>
      </c>
      <c r="F193" s="36">
        <v>0.14755787037037038</v>
      </c>
      <c r="G193" s="36">
        <v>0.14203920601851852</v>
      </c>
      <c r="H193" s="38">
        <v>62.01</v>
      </c>
      <c r="I193" s="68"/>
      <c r="K193" s="70" t="s">
        <v>8</v>
      </c>
      <c r="L193" s="70">
        <v>43</v>
      </c>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row>
    <row r="194" spans="1:41" ht="12.75">
      <c r="A194" s="35" t="s">
        <v>598</v>
      </c>
      <c r="B194" s="35" t="s">
        <v>20</v>
      </c>
      <c r="C194" s="35" t="s">
        <v>616</v>
      </c>
      <c r="D194" s="35" t="s">
        <v>539</v>
      </c>
      <c r="E194" s="35" t="s">
        <v>617</v>
      </c>
      <c r="F194" s="36">
        <v>0.14484953703703704</v>
      </c>
      <c r="G194" s="36">
        <v>0.14484953703703704</v>
      </c>
      <c r="H194" s="38">
        <v>60.8</v>
      </c>
      <c r="I194" s="68"/>
      <c r="K194" s="70" t="s">
        <v>8</v>
      </c>
      <c r="L194" s="70">
        <v>33</v>
      </c>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row>
    <row r="195" spans="1:41" ht="12.75">
      <c r="A195" s="35" t="s">
        <v>598</v>
      </c>
      <c r="B195" s="35" t="s">
        <v>20</v>
      </c>
      <c r="C195" s="35" t="s">
        <v>618</v>
      </c>
      <c r="D195" s="35" t="s">
        <v>619</v>
      </c>
      <c r="E195" s="35" t="s">
        <v>620</v>
      </c>
      <c r="F195" s="36">
        <v>0.14748842592592593</v>
      </c>
      <c r="G195" s="36">
        <v>0.14748842592592593</v>
      </c>
      <c r="H195" s="38">
        <v>59.71</v>
      </c>
      <c r="I195" s="68"/>
      <c r="K195" s="70" t="s">
        <v>8</v>
      </c>
      <c r="L195" s="70">
        <v>26</v>
      </c>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row>
    <row r="196" spans="1:41" ht="12.75">
      <c r="A196" s="35" t="s">
        <v>598</v>
      </c>
      <c r="B196" s="35" t="s">
        <v>20</v>
      </c>
      <c r="C196" s="35" t="s">
        <v>621</v>
      </c>
      <c r="D196" s="35" t="s">
        <v>622</v>
      </c>
      <c r="E196" s="35" t="s">
        <v>623</v>
      </c>
      <c r="F196" s="36">
        <v>0.17023148148148148</v>
      </c>
      <c r="G196" s="36">
        <v>0.1632009212962963</v>
      </c>
      <c r="H196" s="38">
        <v>59.08</v>
      </c>
      <c r="I196" s="68"/>
      <c r="K196" s="70" t="s">
        <v>10</v>
      </c>
      <c r="L196" s="70">
        <v>42</v>
      </c>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row>
    <row r="197" spans="1:41" ht="12.75">
      <c r="A197" s="35" t="s">
        <v>598</v>
      </c>
      <c r="B197" s="35" t="s">
        <v>20</v>
      </c>
      <c r="C197" s="35" t="s">
        <v>624</v>
      </c>
      <c r="D197" s="35" t="s">
        <v>625</v>
      </c>
      <c r="E197" s="35" t="s">
        <v>626</v>
      </c>
      <c r="F197" s="36">
        <v>0.17649305555555558</v>
      </c>
      <c r="G197" s="36">
        <v>0.16503865625000003</v>
      </c>
      <c r="H197" s="38">
        <v>58.42</v>
      </c>
      <c r="I197" s="68"/>
      <c r="K197" s="70" t="s">
        <v>10</v>
      </c>
      <c r="L197" s="70">
        <v>45</v>
      </c>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row>
    <row r="198" spans="1:41" ht="12.75">
      <c r="A198" s="35" t="s">
        <v>598</v>
      </c>
      <c r="B198" s="35" t="s">
        <v>20</v>
      </c>
      <c r="C198" s="35" t="s">
        <v>627</v>
      </c>
      <c r="D198" s="35" t="s">
        <v>614</v>
      </c>
      <c r="E198" s="35" t="s">
        <v>628</v>
      </c>
      <c r="F198" s="36">
        <v>0.15572916666666667</v>
      </c>
      <c r="G198" s="36">
        <v>0.15572916666666667</v>
      </c>
      <c r="H198" s="38">
        <v>56.55</v>
      </c>
      <c r="I198" s="68"/>
      <c r="K198" s="70" t="s">
        <v>8</v>
      </c>
      <c r="L198" s="70">
        <v>36</v>
      </c>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row>
    <row r="199" spans="1:41" ht="12.75">
      <c r="A199" s="35" t="s">
        <v>598</v>
      </c>
      <c r="B199" s="35" t="s">
        <v>20</v>
      </c>
      <c r="C199" s="35" t="s">
        <v>629</v>
      </c>
      <c r="D199" s="35" t="s">
        <v>539</v>
      </c>
      <c r="E199" s="35" t="s">
        <v>630</v>
      </c>
      <c r="F199" s="36">
        <v>0.1648611111111111</v>
      </c>
      <c r="G199" s="36">
        <v>0.15638724999999998</v>
      </c>
      <c r="H199" s="38">
        <v>56.32</v>
      </c>
      <c r="I199" s="68"/>
      <c r="K199" s="70" t="s">
        <v>8</v>
      </c>
      <c r="L199" s="70">
        <v>45</v>
      </c>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row>
    <row r="200" spans="1:41" ht="12.75">
      <c r="A200" s="35" t="s">
        <v>598</v>
      </c>
      <c r="B200" s="35" t="s">
        <v>20</v>
      </c>
      <c r="C200" s="35" t="s">
        <v>631</v>
      </c>
      <c r="D200" s="35" t="s">
        <v>632</v>
      </c>
      <c r="E200" s="35" t="s">
        <v>633</v>
      </c>
      <c r="F200" s="36">
        <v>0.17836805555555557</v>
      </c>
      <c r="G200" s="36">
        <v>0.1738196701388889</v>
      </c>
      <c r="H200" s="38">
        <v>55.47</v>
      </c>
      <c r="I200" s="68"/>
      <c r="K200" s="70" t="s">
        <v>10</v>
      </c>
      <c r="L200" s="70">
        <v>40</v>
      </c>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row>
    <row r="201" spans="1:41" ht="12.75">
      <c r="A201" s="35" t="s">
        <v>598</v>
      </c>
      <c r="B201" s="35" t="s">
        <v>20</v>
      </c>
      <c r="C201" s="35" t="s">
        <v>634</v>
      </c>
      <c r="D201" s="35" t="s">
        <v>19</v>
      </c>
      <c r="E201" s="35" t="s">
        <v>635</v>
      </c>
      <c r="F201" s="36">
        <v>0.16922453703703702</v>
      </c>
      <c r="G201" s="36">
        <v>0.16922453703703702</v>
      </c>
      <c r="H201" s="38">
        <v>52.04</v>
      </c>
      <c r="I201" s="68"/>
      <c r="K201" s="70" t="s">
        <v>8</v>
      </c>
      <c r="L201" s="70">
        <v>24</v>
      </c>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row>
    <row r="202" spans="1:41" ht="12.75">
      <c r="A202" s="35" t="s">
        <v>598</v>
      </c>
      <c r="B202" s="35" t="s">
        <v>20</v>
      </c>
      <c r="C202" s="35" t="s">
        <v>636</v>
      </c>
      <c r="D202" s="35" t="s">
        <v>67</v>
      </c>
      <c r="E202" s="35" t="s">
        <v>637</v>
      </c>
      <c r="F202" s="36">
        <v>0.17261574074074074</v>
      </c>
      <c r="G202" s="36">
        <v>0.17261574074074074</v>
      </c>
      <c r="H202" s="38">
        <v>51.02</v>
      </c>
      <c r="I202" s="68"/>
      <c r="K202" s="70" t="s">
        <v>8</v>
      </c>
      <c r="L202" s="70">
        <v>31</v>
      </c>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row>
    <row r="203" spans="1:41" ht="12.75">
      <c r="A203" s="35" t="s">
        <v>598</v>
      </c>
      <c r="B203" s="35" t="s">
        <v>20</v>
      </c>
      <c r="C203" s="35" t="s">
        <v>638</v>
      </c>
      <c r="D203" s="35" t="s">
        <v>639</v>
      </c>
      <c r="E203" s="35" t="s">
        <v>640</v>
      </c>
      <c r="F203" s="36">
        <v>0.17550925925925928</v>
      </c>
      <c r="G203" s="36">
        <v>0.17261335648148152</v>
      </c>
      <c r="H203" s="38">
        <v>51.02</v>
      </c>
      <c r="I203" s="68"/>
      <c r="K203" s="70" t="s">
        <v>8</v>
      </c>
      <c r="L203" s="70">
        <v>40</v>
      </c>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row>
    <row r="204" spans="1:41" ht="12.75">
      <c r="A204" s="35" t="s">
        <v>598</v>
      </c>
      <c r="B204" s="35" t="s">
        <v>641</v>
      </c>
      <c r="C204" s="35" t="s">
        <v>59</v>
      </c>
      <c r="D204" s="35" t="s">
        <v>60</v>
      </c>
      <c r="E204" s="35" t="s">
        <v>123</v>
      </c>
      <c r="F204" s="36">
        <v>0.1387037037037037</v>
      </c>
      <c r="G204" s="36">
        <v>0.13544416666666667</v>
      </c>
      <c r="H204" s="38">
        <v>65.02</v>
      </c>
      <c r="I204" s="68">
        <v>210.39</v>
      </c>
      <c r="K204" s="70" t="s">
        <v>8</v>
      </c>
      <c r="L204" s="70">
        <v>41</v>
      </c>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row>
    <row r="205" spans="1:41" ht="12.75">
      <c r="A205" s="35" t="s">
        <v>598</v>
      </c>
      <c r="B205" s="35" t="s">
        <v>641</v>
      </c>
      <c r="C205" s="35" t="s">
        <v>642</v>
      </c>
      <c r="D205" s="35" t="s">
        <v>499</v>
      </c>
      <c r="E205" s="35" t="s">
        <v>643</v>
      </c>
      <c r="F205" s="36">
        <v>0.1486111111111111</v>
      </c>
      <c r="G205" s="36">
        <v>0.14718444444444442</v>
      </c>
      <c r="H205" s="38">
        <v>59.84</v>
      </c>
      <c r="I205" s="68"/>
      <c r="K205" s="70" t="s">
        <v>8</v>
      </c>
      <c r="L205" s="70">
        <v>39</v>
      </c>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row>
    <row r="206" spans="1:41" ht="12.75">
      <c r="A206" s="35" t="s">
        <v>598</v>
      </c>
      <c r="B206" s="35" t="s">
        <v>641</v>
      </c>
      <c r="C206" s="35" t="s">
        <v>644</v>
      </c>
      <c r="D206" s="35" t="s">
        <v>46</v>
      </c>
      <c r="E206" s="35" t="s">
        <v>645</v>
      </c>
      <c r="F206" s="36">
        <v>0.19486111111111112</v>
      </c>
      <c r="G206" s="36">
        <v>0.19486111111111112</v>
      </c>
      <c r="H206" s="38">
        <v>45.2</v>
      </c>
      <c r="I206" s="71"/>
      <c r="K206" s="70" t="s">
        <v>8</v>
      </c>
      <c r="L206" s="70">
        <v>27</v>
      </c>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row>
    <row r="207" spans="1:41" ht="12.75">
      <c r="A207" s="35" t="s">
        <v>598</v>
      </c>
      <c r="B207" s="35" t="s">
        <v>641</v>
      </c>
      <c r="C207" s="35" t="s">
        <v>646</v>
      </c>
      <c r="D207" s="35" t="s">
        <v>647</v>
      </c>
      <c r="E207" s="35" t="s">
        <v>648</v>
      </c>
      <c r="F207" s="36">
        <v>0.23902777777777776</v>
      </c>
      <c r="G207" s="36">
        <v>0.23902777777777776</v>
      </c>
      <c r="H207" s="38">
        <v>40.33</v>
      </c>
      <c r="I207" s="68"/>
      <c r="K207" s="70" t="s">
        <v>10</v>
      </c>
      <c r="L207" s="70">
        <v>30</v>
      </c>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row>
    <row r="208" spans="1:41" ht="12.75">
      <c r="A208" s="35" t="s">
        <v>598</v>
      </c>
      <c r="B208" s="35" t="s">
        <v>641</v>
      </c>
      <c r="C208" s="35" t="s">
        <v>68</v>
      </c>
      <c r="D208" s="35" t="s">
        <v>649</v>
      </c>
      <c r="E208" s="35" t="s">
        <v>650</v>
      </c>
      <c r="F208" s="36">
        <v>0.27125</v>
      </c>
      <c r="G208" s="36">
        <v>0.264875625</v>
      </c>
      <c r="H208" s="38">
        <v>33.25</v>
      </c>
      <c r="I208" s="68"/>
      <c r="K208" s="70" t="s">
        <v>8</v>
      </c>
      <c r="L208" s="70">
        <v>41</v>
      </c>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row>
    <row r="209" spans="1:41" ht="12.75">
      <c r="A209" s="35" t="s">
        <v>598</v>
      </c>
      <c r="B209" s="35" t="s">
        <v>444</v>
      </c>
      <c r="C209" s="35" t="s">
        <v>651</v>
      </c>
      <c r="D209" s="35" t="s">
        <v>652</v>
      </c>
      <c r="E209" s="35" t="s">
        <v>653</v>
      </c>
      <c r="F209" s="36">
        <v>0.11878472222222221</v>
      </c>
      <c r="G209" s="36">
        <v>0.10758332291666665</v>
      </c>
      <c r="H209" s="38">
        <v>81.87</v>
      </c>
      <c r="I209" s="68">
        <v>302.27</v>
      </c>
      <c r="K209" s="70" t="s">
        <v>8</v>
      </c>
      <c r="L209" s="70">
        <v>51</v>
      </c>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row>
    <row r="210" spans="1:41" ht="12.75">
      <c r="A210" s="35" t="s">
        <v>598</v>
      </c>
      <c r="B210" s="35" t="s">
        <v>444</v>
      </c>
      <c r="C210" s="35" t="s">
        <v>654</v>
      </c>
      <c r="D210" s="35" t="s">
        <v>54</v>
      </c>
      <c r="E210" s="35" t="s">
        <v>655</v>
      </c>
      <c r="F210" s="36">
        <v>0.1338310185185185</v>
      </c>
      <c r="G210" s="36">
        <v>0.1192434375</v>
      </c>
      <c r="H210" s="38">
        <v>73.86</v>
      </c>
      <c r="I210" s="68"/>
      <c r="K210" s="70" t="s">
        <v>8</v>
      </c>
      <c r="L210" s="70">
        <v>53</v>
      </c>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row>
    <row r="211" spans="1:41" ht="12.75">
      <c r="A211" s="35" t="s">
        <v>598</v>
      </c>
      <c r="B211" s="35" t="s">
        <v>444</v>
      </c>
      <c r="C211" s="35" t="s">
        <v>656</v>
      </c>
      <c r="D211" s="35" t="s">
        <v>542</v>
      </c>
      <c r="E211" s="35" t="s">
        <v>657</v>
      </c>
      <c r="F211" s="36">
        <v>0.12020833333333332</v>
      </c>
      <c r="G211" s="36">
        <v>0.12020833333333332</v>
      </c>
      <c r="H211" s="38">
        <v>73.27</v>
      </c>
      <c r="I211" s="68"/>
      <c r="K211" s="70" t="s">
        <v>8</v>
      </c>
      <c r="L211" s="70">
        <v>29</v>
      </c>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row>
    <row r="212" spans="1:41" ht="12.75">
      <c r="A212" s="35" t="s">
        <v>598</v>
      </c>
      <c r="B212" s="35" t="s">
        <v>444</v>
      </c>
      <c r="C212" s="35" t="s">
        <v>71</v>
      </c>
      <c r="D212" s="35" t="s">
        <v>16</v>
      </c>
      <c r="E212" s="35" t="s">
        <v>658</v>
      </c>
      <c r="F212" s="36">
        <v>0.1434375</v>
      </c>
      <c r="G212" s="36">
        <v>0.12020062499999999</v>
      </c>
      <c r="H212" s="38">
        <v>73.27</v>
      </c>
      <c r="I212" s="68"/>
      <c r="K212" s="70" t="s">
        <v>8</v>
      </c>
      <c r="L212" s="70">
        <v>60</v>
      </c>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row>
    <row r="213" spans="1:41" ht="12.75">
      <c r="A213" s="35" t="s">
        <v>598</v>
      </c>
      <c r="B213" s="35" t="s">
        <v>444</v>
      </c>
      <c r="C213" s="35" t="s">
        <v>13</v>
      </c>
      <c r="D213" s="35" t="s">
        <v>19</v>
      </c>
      <c r="E213" s="35" t="s">
        <v>659</v>
      </c>
      <c r="F213" s="36">
        <v>0.14358796296296297</v>
      </c>
      <c r="G213" s="36">
        <v>0.12362923611111112</v>
      </c>
      <c r="H213" s="38">
        <v>71.24</v>
      </c>
      <c r="I213" s="68"/>
      <c r="K213" s="70" t="s">
        <v>8</v>
      </c>
      <c r="L213" s="70">
        <v>57</v>
      </c>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row>
    <row r="214" spans="1:41" ht="12.75">
      <c r="A214" s="35" t="s">
        <v>598</v>
      </c>
      <c r="B214" s="35" t="s">
        <v>444</v>
      </c>
      <c r="C214" s="35" t="s">
        <v>660</v>
      </c>
      <c r="D214" s="35" t="s">
        <v>661</v>
      </c>
      <c r="E214" s="35" t="s">
        <v>662</v>
      </c>
      <c r="F214" s="36">
        <v>0.13052083333333334</v>
      </c>
      <c r="G214" s="36">
        <v>0.12745359375</v>
      </c>
      <c r="H214" s="38">
        <v>69.1</v>
      </c>
      <c r="I214" s="68"/>
      <c r="K214" s="70" t="s">
        <v>8</v>
      </c>
      <c r="L214" s="70">
        <v>41</v>
      </c>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row>
    <row r="215" spans="1:41" ht="12.75">
      <c r="A215" s="35" t="s">
        <v>598</v>
      </c>
      <c r="B215" s="35" t="s">
        <v>444</v>
      </c>
      <c r="C215" s="35" t="s">
        <v>56</v>
      </c>
      <c r="D215" s="35" t="s">
        <v>54</v>
      </c>
      <c r="E215" s="35" t="s">
        <v>101</v>
      </c>
      <c r="F215" s="36">
        <v>0.13702546296296295</v>
      </c>
      <c r="G215" s="36">
        <v>0.13094153240740738</v>
      </c>
      <c r="H215" s="38">
        <v>67.26</v>
      </c>
      <c r="I215" s="68"/>
      <c r="K215" s="70" t="s">
        <v>8</v>
      </c>
      <c r="L215" s="70">
        <v>44</v>
      </c>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row>
    <row r="216" spans="1:41" ht="12.75">
      <c r="A216" s="35" t="s">
        <v>598</v>
      </c>
      <c r="B216" s="35" t="s">
        <v>444</v>
      </c>
      <c r="C216" s="35" t="s">
        <v>53</v>
      </c>
      <c r="D216" s="35" t="s">
        <v>455</v>
      </c>
      <c r="E216" s="35" t="s">
        <v>456</v>
      </c>
      <c r="F216" s="36">
        <v>0.14024305555555555</v>
      </c>
      <c r="G216" s="36">
        <v>0.1310431111111111</v>
      </c>
      <c r="H216" s="38">
        <v>67.21</v>
      </c>
      <c r="I216" s="68"/>
      <c r="K216" s="70" t="s">
        <v>8</v>
      </c>
      <c r="L216" s="70">
        <v>47</v>
      </c>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row>
    <row r="217" spans="1:41" ht="12.75">
      <c r="A217" s="35" t="s">
        <v>598</v>
      </c>
      <c r="B217" s="35" t="s">
        <v>444</v>
      </c>
      <c r="C217" s="35" t="s">
        <v>479</v>
      </c>
      <c r="D217" s="35" t="s">
        <v>478</v>
      </c>
      <c r="E217" s="35" t="s">
        <v>480</v>
      </c>
      <c r="F217" s="36">
        <v>0.1335763888888889</v>
      </c>
      <c r="G217" s="36">
        <v>0.1332157326388889</v>
      </c>
      <c r="H217" s="38">
        <v>66.11</v>
      </c>
      <c r="I217" s="68"/>
      <c r="K217" s="70" t="s">
        <v>8</v>
      </c>
      <c r="L217" s="70">
        <v>38</v>
      </c>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row>
    <row r="218" spans="1:41" ht="12.75">
      <c r="A218" s="35" t="s">
        <v>598</v>
      </c>
      <c r="B218" s="35" t="s">
        <v>444</v>
      </c>
      <c r="C218" s="35" t="s">
        <v>663</v>
      </c>
      <c r="D218" s="35" t="s">
        <v>66</v>
      </c>
      <c r="E218" s="35" t="s">
        <v>664</v>
      </c>
      <c r="F218" s="36">
        <v>0.13789351851851853</v>
      </c>
      <c r="G218" s="36">
        <v>0.1336877662037037</v>
      </c>
      <c r="H218" s="38">
        <v>65.88</v>
      </c>
      <c r="I218" s="68"/>
      <c r="K218" s="70" t="s">
        <v>8</v>
      </c>
      <c r="L218" s="70">
        <v>42</v>
      </c>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row>
    <row r="219" spans="1:41" ht="12.75">
      <c r="A219" s="35" t="s">
        <v>598</v>
      </c>
      <c r="B219" s="35" t="s">
        <v>444</v>
      </c>
      <c r="C219" s="35" t="s">
        <v>72</v>
      </c>
      <c r="D219" s="35" t="s">
        <v>67</v>
      </c>
      <c r="E219" s="35" t="s">
        <v>100</v>
      </c>
      <c r="F219" s="36">
        <v>0.13400462962962964</v>
      </c>
      <c r="G219" s="36">
        <v>0.13400462962962964</v>
      </c>
      <c r="H219" s="38">
        <v>65.72</v>
      </c>
      <c r="I219" s="68"/>
      <c r="K219" s="70" t="s">
        <v>8</v>
      </c>
      <c r="L219" s="70">
        <v>35</v>
      </c>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row>
    <row r="220" spans="1:41" ht="12.75">
      <c r="A220" s="35" t="s">
        <v>598</v>
      </c>
      <c r="B220" s="35" t="s">
        <v>444</v>
      </c>
      <c r="C220" s="35" t="s">
        <v>69</v>
      </c>
      <c r="D220" s="35" t="s">
        <v>70</v>
      </c>
      <c r="E220" s="35" t="s">
        <v>99</v>
      </c>
      <c r="F220" s="36">
        <v>0.15140046296296297</v>
      </c>
      <c r="G220" s="36">
        <v>0.15140046296296297</v>
      </c>
      <c r="H220" s="38">
        <v>63.68</v>
      </c>
      <c r="I220" s="68"/>
      <c r="K220" s="70" t="s">
        <v>10</v>
      </c>
      <c r="L220" s="70">
        <v>32</v>
      </c>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row>
    <row r="221" spans="1:41" ht="12.75">
      <c r="A221" s="35" t="s">
        <v>598</v>
      </c>
      <c r="B221" s="35" t="s">
        <v>444</v>
      </c>
      <c r="C221" s="35" t="s">
        <v>465</v>
      </c>
      <c r="D221" s="35" t="s">
        <v>464</v>
      </c>
      <c r="E221" s="35" t="s">
        <v>466</v>
      </c>
      <c r="F221" s="36">
        <v>0.1584837962962963</v>
      </c>
      <c r="G221" s="36">
        <v>0.13887935069444446</v>
      </c>
      <c r="H221" s="38">
        <v>63.42</v>
      </c>
      <c r="I221" s="68"/>
      <c r="K221" s="70" t="s">
        <v>8</v>
      </c>
      <c r="L221" s="70">
        <v>55</v>
      </c>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row>
    <row r="222" spans="1:41" ht="12.75">
      <c r="A222" s="35" t="s">
        <v>598</v>
      </c>
      <c r="B222" s="35" t="s">
        <v>444</v>
      </c>
      <c r="C222" s="35" t="s">
        <v>665</v>
      </c>
      <c r="D222" s="35" t="s">
        <v>472</v>
      </c>
      <c r="E222" s="35" t="s">
        <v>666</v>
      </c>
      <c r="F222" s="36">
        <v>0.14759259259259258</v>
      </c>
      <c r="G222" s="36">
        <v>0.14000633333333332</v>
      </c>
      <c r="H222" s="38">
        <v>62.91</v>
      </c>
      <c r="I222" s="68"/>
      <c r="K222" s="70" t="s">
        <v>8</v>
      </c>
      <c r="L222" s="70">
        <v>45</v>
      </c>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row>
    <row r="223" spans="1:41" ht="12.75">
      <c r="A223" s="35" t="s">
        <v>598</v>
      </c>
      <c r="B223" s="35" t="s">
        <v>444</v>
      </c>
      <c r="C223" s="35" t="s">
        <v>73</v>
      </c>
      <c r="D223" s="35" t="s">
        <v>51</v>
      </c>
      <c r="E223" s="35" t="s">
        <v>102</v>
      </c>
      <c r="F223" s="36">
        <v>0.14922453703703703</v>
      </c>
      <c r="G223" s="36">
        <v>0.14049490162037037</v>
      </c>
      <c r="H223" s="38">
        <v>62.69</v>
      </c>
      <c r="I223" s="68"/>
      <c r="K223" s="70" t="s">
        <v>8</v>
      </c>
      <c r="L223" s="70">
        <v>46</v>
      </c>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row>
    <row r="224" spans="1:41" ht="12.75">
      <c r="A224" s="35" t="s">
        <v>598</v>
      </c>
      <c r="B224" s="35" t="s">
        <v>444</v>
      </c>
      <c r="C224" s="35" t="s">
        <v>462</v>
      </c>
      <c r="D224" s="35" t="s">
        <v>461</v>
      </c>
      <c r="E224" s="35" t="s">
        <v>463</v>
      </c>
      <c r="F224" s="36">
        <v>0.15520833333333334</v>
      </c>
      <c r="G224" s="36">
        <v>0.14280718750000002</v>
      </c>
      <c r="H224" s="38">
        <v>61.67</v>
      </c>
      <c r="I224" s="68"/>
      <c r="K224" s="70" t="s">
        <v>8</v>
      </c>
      <c r="L224" s="70">
        <v>49</v>
      </c>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row>
    <row r="225" spans="1:41" ht="12.75">
      <c r="A225" s="35" t="s">
        <v>598</v>
      </c>
      <c r="B225" s="35" t="s">
        <v>444</v>
      </c>
      <c r="C225" s="35" t="s">
        <v>667</v>
      </c>
      <c r="D225" s="35" t="s">
        <v>499</v>
      </c>
      <c r="E225" s="35" t="s">
        <v>668</v>
      </c>
      <c r="F225" s="36">
        <v>0.1442476851851852</v>
      </c>
      <c r="G225" s="36">
        <v>0.1428629074074074</v>
      </c>
      <c r="H225" s="38">
        <v>61.65</v>
      </c>
      <c r="I225" s="68"/>
      <c r="K225" s="70" t="s">
        <v>8</v>
      </c>
      <c r="L225" s="70">
        <v>39</v>
      </c>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row>
    <row r="226" spans="1:41" ht="12.75">
      <c r="A226" s="35" t="s">
        <v>598</v>
      </c>
      <c r="B226" s="35" t="s">
        <v>444</v>
      </c>
      <c r="C226" s="35" t="s">
        <v>576</v>
      </c>
      <c r="D226" s="35" t="s">
        <v>54</v>
      </c>
      <c r="E226" s="35" t="s">
        <v>669</v>
      </c>
      <c r="F226" s="36">
        <v>0.14626157407407406</v>
      </c>
      <c r="G226" s="36">
        <v>0.14586666782407406</v>
      </c>
      <c r="H226" s="38">
        <v>60.38</v>
      </c>
      <c r="I226" s="68"/>
      <c r="K226" s="70" t="s">
        <v>8</v>
      </c>
      <c r="L226" s="70">
        <v>38</v>
      </c>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row>
    <row r="227" spans="1:41" ht="12.75">
      <c r="A227" s="35" t="s">
        <v>598</v>
      </c>
      <c r="B227" s="35" t="s">
        <v>444</v>
      </c>
      <c r="C227" s="35" t="s">
        <v>670</v>
      </c>
      <c r="D227" s="35" t="s">
        <v>671</v>
      </c>
      <c r="E227" s="35" t="s">
        <v>672</v>
      </c>
      <c r="F227" s="36">
        <v>0.1605324074074074</v>
      </c>
      <c r="G227" s="36">
        <v>0.16019528935185184</v>
      </c>
      <c r="H227" s="38">
        <v>60.19</v>
      </c>
      <c r="I227" s="68"/>
      <c r="K227" s="70" t="s">
        <v>10</v>
      </c>
      <c r="L227" s="70">
        <v>37</v>
      </c>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row>
    <row r="228" spans="1:41" ht="12.75">
      <c r="A228" s="35" t="s">
        <v>598</v>
      </c>
      <c r="B228" s="35" t="s">
        <v>444</v>
      </c>
      <c r="C228" s="35" t="s">
        <v>673</v>
      </c>
      <c r="D228" s="35" t="s">
        <v>74</v>
      </c>
      <c r="E228" s="35" t="s">
        <v>674</v>
      </c>
      <c r="F228" s="36">
        <v>0.1542476851851852</v>
      </c>
      <c r="G228" s="36">
        <v>0.14739908796296297</v>
      </c>
      <c r="H228" s="38">
        <v>59.75</v>
      </c>
      <c r="I228" s="68"/>
      <c r="K228" s="70" t="s">
        <v>8</v>
      </c>
      <c r="L228" s="70">
        <v>44</v>
      </c>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row>
    <row r="229" spans="1:41" ht="12.75">
      <c r="A229" s="35" t="s">
        <v>598</v>
      </c>
      <c r="B229" s="35" t="s">
        <v>444</v>
      </c>
      <c r="C229" s="35" t="s">
        <v>675</v>
      </c>
      <c r="D229" s="35" t="s">
        <v>676</v>
      </c>
      <c r="E229" s="35" t="s">
        <v>677</v>
      </c>
      <c r="F229" s="36">
        <v>0.14866898148148147</v>
      </c>
      <c r="G229" s="36">
        <v>0.14826757523148146</v>
      </c>
      <c r="H229" s="38">
        <v>59.4</v>
      </c>
      <c r="I229" s="68"/>
      <c r="K229" s="70" t="s">
        <v>8</v>
      </c>
      <c r="L229" s="70">
        <v>38</v>
      </c>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row>
    <row r="230" spans="1:41" ht="12.75">
      <c r="A230" s="35" t="s">
        <v>598</v>
      </c>
      <c r="B230" s="35" t="s">
        <v>444</v>
      </c>
      <c r="C230" s="35" t="s">
        <v>493</v>
      </c>
      <c r="D230" s="35" t="s">
        <v>492</v>
      </c>
      <c r="E230" s="35" t="s">
        <v>494</v>
      </c>
      <c r="F230" s="36">
        <v>0.18652777777777776</v>
      </c>
      <c r="G230" s="36">
        <v>0.18029774999999998</v>
      </c>
      <c r="H230" s="38">
        <v>53.48</v>
      </c>
      <c r="I230" s="68"/>
      <c r="K230" s="70" t="s">
        <v>10</v>
      </c>
      <c r="L230" s="70">
        <v>41</v>
      </c>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row>
    <row r="231" spans="1:41" ht="12.75">
      <c r="A231" s="35" t="s">
        <v>598</v>
      </c>
      <c r="B231" s="35" t="s">
        <v>444</v>
      </c>
      <c r="C231" s="35" t="s">
        <v>488</v>
      </c>
      <c r="D231" s="35" t="s">
        <v>487</v>
      </c>
      <c r="E231" s="35" t="s">
        <v>489</v>
      </c>
      <c r="F231" s="36">
        <v>0.16711805555555556</v>
      </c>
      <c r="G231" s="36">
        <v>0.16711805555555556</v>
      </c>
      <c r="H231" s="38">
        <v>52.7</v>
      </c>
      <c r="I231" s="68"/>
      <c r="K231" s="70" t="s">
        <v>8</v>
      </c>
      <c r="L231" s="70">
        <v>34</v>
      </c>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row>
    <row r="232" spans="1:41" ht="12.75">
      <c r="A232" s="35" t="s">
        <v>598</v>
      </c>
      <c r="B232" s="35" t="s">
        <v>495</v>
      </c>
      <c r="C232" s="35" t="s">
        <v>497</v>
      </c>
      <c r="D232" s="35" t="s">
        <v>496</v>
      </c>
      <c r="E232" s="35" t="s">
        <v>498</v>
      </c>
      <c r="F232" s="36">
        <v>0.15854166666666666</v>
      </c>
      <c r="G232" s="36">
        <v>0.11806597916666667</v>
      </c>
      <c r="H232" s="38">
        <v>74.6</v>
      </c>
      <c r="I232" s="68">
        <v>74.6</v>
      </c>
      <c r="K232" s="70" t="s">
        <v>8</v>
      </c>
      <c r="L232" s="70">
        <v>71</v>
      </c>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row>
    <row r="233" spans="1:41" ht="12.75">
      <c r="A233" s="35" t="s">
        <v>598</v>
      </c>
      <c r="B233" s="35" t="s">
        <v>47</v>
      </c>
      <c r="C233" s="35" t="s">
        <v>678</v>
      </c>
      <c r="D233" s="35" t="s">
        <v>679</v>
      </c>
      <c r="E233" s="35" t="s">
        <v>680</v>
      </c>
      <c r="F233" s="36">
        <v>0.1237962962962963</v>
      </c>
      <c r="G233" s="36">
        <v>0.10469452777777778</v>
      </c>
      <c r="H233" s="38">
        <v>84.12</v>
      </c>
      <c r="I233" s="68"/>
      <c r="K233" s="70" t="s">
        <v>8</v>
      </c>
      <c r="L233" s="70">
        <v>59</v>
      </c>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row>
    <row r="234" spans="1:41" ht="12.75">
      <c r="A234" s="35" t="s">
        <v>598</v>
      </c>
      <c r="B234" s="35" t="s">
        <v>47</v>
      </c>
      <c r="C234" s="35" t="s">
        <v>681</v>
      </c>
      <c r="D234" s="35" t="s">
        <v>11</v>
      </c>
      <c r="E234" s="35" t="s">
        <v>682</v>
      </c>
      <c r="F234" s="36">
        <v>0.109375</v>
      </c>
      <c r="G234" s="36">
        <v>0.1060390625</v>
      </c>
      <c r="H234" s="38">
        <v>83.06</v>
      </c>
      <c r="I234" s="68">
        <v>321.63</v>
      </c>
      <c r="K234" s="70" t="s">
        <v>8</v>
      </c>
      <c r="L234" s="70">
        <v>42</v>
      </c>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row>
    <row r="235" spans="1:41" ht="12.75">
      <c r="A235" s="35" t="s">
        <v>598</v>
      </c>
      <c r="B235" s="35" t="s">
        <v>47</v>
      </c>
      <c r="C235" s="35" t="s">
        <v>502</v>
      </c>
      <c r="D235" s="35" t="s">
        <v>449</v>
      </c>
      <c r="E235" s="35" t="s">
        <v>503</v>
      </c>
      <c r="F235" s="36">
        <v>0.11653935185185187</v>
      </c>
      <c r="G235" s="36">
        <v>0.11380067708333336</v>
      </c>
      <c r="H235" s="38">
        <v>77.39</v>
      </c>
      <c r="I235" s="68"/>
      <c r="K235" s="70" t="s">
        <v>8</v>
      </c>
      <c r="L235" s="70">
        <v>41</v>
      </c>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row>
    <row r="236" spans="1:41" ht="12.75">
      <c r="A236" s="35" t="s">
        <v>598</v>
      </c>
      <c r="B236" s="35" t="s">
        <v>47</v>
      </c>
      <c r="C236" s="35" t="s">
        <v>78</v>
      </c>
      <c r="D236" s="35" t="s">
        <v>48</v>
      </c>
      <c r="E236" s="35" t="s">
        <v>129</v>
      </c>
      <c r="F236" s="36">
        <v>0.13733796296296297</v>
      </c>
      <c r="G236" s="36">
        <v>0.12511488425925926</v>
      </c>
      <c r="H236" s="38">
        <v>77.06</v>
      </c>
      <c r="I236" s="68"/>
      <c r="K236" s="70" t="s">
        <v>10</v>
      </c>
      <c r="L236" s="70">
        <v>48</v>
      </c>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row>
    <row r="237" spans="1:41" ht="12.75">
      <c r="A237" s="35" t="s">
        <v>598</v>
      </c>
      <c r="B237" s="35" t="s">
        <v>47</v>
      </c>
      <c r="C237" s="35" t="s">
        <v>505</v>
      </c>
      <c r="D237" s="35" t="s">
        <v>504</v>
      </c>
      <c r="E237" s="35" t="s">
        <v>506</v>
      </c>
      <c r="F237" s="36">
        <v>0.11591435185185185</v>
      </c>
      <c r="G237" s="36">
        <v>0.11480157407407407</v>
      </c>
      <c r="H237" s="38">
        <v>76.72</v>
      </c>
      <c r="I237" s="68"/>
      <c r="K237" s="70" t="s">
        <v>8</v>
      </c>
      <c r="L237" s="70">
        <v>39</v>
      </c>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row>
    <row r="238" spans="1:41" ht="12.75">
      <c r="A238" s="35" t="s">
        <v>598</v>
      </c>
      <c r="B238" s="35" t="s">
        <v>47</v>
      </c>
      <c r="C238" s="35" t="s">
        <v>75</v>
      </c>
      <c r="D238" s="35" t="s">
        <v>55</v>
      </c>
      <c r="E238" s="35" t="s">
        <v>126</v>
      </c>
      <c r="F238" s="36">
        <v>0.12939814814814815</v>
      </c>
      <c r="G238" s="36">
        <v>0.11814050925925927</v>
      </c>
      <c r="H238" s="38">
        <v>74.55</v>
      </c>
      <c r="I238" s="68"/>
      <c r="K238" s="70" t="s">
        <v>8</v>
      </c>
      <c r="L238" s="70">
        <v>50</v>
      </c>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row>
    <row r="239" spans="1:41" ht="12.75">
      <c r="A239" s="35" t="s">
        <v>598</v>
      </c>
      <c r="B239" s="35" t="s">
        <v>47</v>
      </c>
      <c r="C239" s="35" t="s">
        <v>49</v>
      </c>
      <c r="D239" s="35" t="s">
        <v>11</v>
      </c>
      <c r="E239" s="35" t="s">
        <v>103</v>
      </c>
      <c r="F239" s="36">
        <v>0.13055555555555556</v>
      </c>
      <c r="G239" s="36">
        <v>0.11824416666666666</v>
      </c>
      <c r="H239" s="38">
        <v>74.48</v>
      </c>
      <c r="I239" s="68"/>
      <c r="K239" s="70" t="s">
        <v>8</v>
      </c>
      <c r="L239" s="70">
        <v>51</v>
      </c>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row>
    <row r="240" spans="1:41" ht="12.75">
      <c r="A240" s="35" t="s">
        <v>598</v>
      </c>
      <c r="B240" s="35" t="s">
        <v>47</v>
      </c>
      <c r="C240" s="35" t="s">
        <v>50</v>
      </c>
      <c r="D240" s="35" t="s">
        <v>16</v>
      </c>
      <c r="E240" s="35" t="s">
        <v>128</v>
      </c>
      <c r="F240" s="36">
        <v>0.1241087962962963</v>
      </c>
      <c r="G240" s="36">
        <v>0.11859836574074074</v>
      </c>
      <c r="H240" s="38">
        <v>74.26</v>
      </c>
      <c r="I240" s="68"/>
      <c r="K240" s="70" t="s">
        <v>8</v>
      </c>
      <c r="L240" s="70">
        <v>44</v>
      </c>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row>
    <row r="241" spans="1:41" ht="12.75">
      <c r="A241" s="35" t="s">
        <v>598</v>
      </c>
      <c r="B241" s="35" t="s">
        <v>47</v>
      </c>
      <c r="C241" s="35" t="s">
        <v>512</v>
      </c>
      <c r="D241" s="35" t="s">
        <v>511</v>
      </c>
      <c r="E241" s="35" t="s">
        <v>513</v>
      </c>
      <c r="F241" s="36">
        <v>0.1372337962962963</v>
      </c>
      <c r="G241" s="36">
        <v>0.13265018750000002</v>
      </c>
      <c r="H241" s="38">
        <v>72.69</v>
      </c>
      <c r="I241" s="68"/>
      <c r="K241" s="70" t="s">
        <v>10</v>
      </c>
      <c r="L241" s="70">
        <v>41</v>
      </c>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row>
    <row r="242" spans="1:41" ht="12.75">
      <c r="A242" s="35" t="s">
        <v>598</v>
      </c>
      <c r="B242" s="35" t="s">
        <v>47</v>
      </c>
      <c r="C242" s="35" t="s">
        <v>683</v>
      </c>
      <c r="D242" s="35" t="s">
        <v>684</v>
      </c>
      <c r="E242" s="35" t="s">
        <v>685</v>
      </c>
      <c r="F242" s="36">
        <v>0.13782407407407407</v>
      </c>
      <c r="G242" s="36">
        <v>0.12280125</v>
      </c>
      <c r="H242" s="38">
        <v>71.72</v>
      </c>
      <c r="I242" s="68"/>
      <c r="K242" s="70" t="s">
        <v>8</v>
      </c>
      <c r="L242" s="70">
        <v>53</v>
      </c>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row>
    <row r="243" spans="1:41" ht="12.75">
      <c r="A243" s="35" t="s">
        <v>598</v>
      </c>
      <c r="B243" s="35" t="s">
        <v>47</v>
      </c>
      <c r="C243" s="35" t="s">
        <v>515</v>
      </c>
      <c r="D243" s="35" t="s">
        <v>514</v>
      </c>
      <c r="E243" s="35" t="s">
        <v>516</v>
      </c>
      <c r="F243" s="36">
        <v>0.12461805555555555</v>
      </c>
      <c r="G243" s="36">
        <v>0.12461805555555555</v>
      </c>
      <c r="H243" s="38">
        <v>70.67</v>
      </c>
      <c r="I243" s="68"/>
      <c r="K243" s="70" t="s">
        <v>8</v>
      </c>
      <c r="L243" s="70">
        <v>29</v>
      </c>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row>
    <row r="244" spans="1:41" ht="12.75">
      <c r="A244" s="35" t="s">
        <v>598</v>
      </c>
      <c r="B244" s="35" t="s">
        <v>47</v>
      </c>
      <c r="C244" s="35" t="s">
        <v>686</v>
      </c>
      <c r="D244" s="35" t="s">
        <v>687</v>
      </c>
      <c r="E244" s="35" t="s">
        <v>688</v>
      </c>
      <c r="F244" s="36">
        <v>0.12491898148148149</v>
      </c>
      <c r="G244" s="36">
        <v>0.12491898148148149</v>
      </c>
      <c r="H244" s="38">
        <v>70.5</v>
      </c>
      <c r="I244" s="68"/>
      <c r="K244" s="70" t="s">
        <v>8</v>
      </c>
      <c r="L244" s="70">
        <v>35</v>
      </c>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row>
    <row r="245" spans="1:41" ht="12.75">
      <c r="A245" s="35" t="s">
        <v>598</v>
      </c>
      <c r="B245" s="35" t="s">
        <v>47</v>
      </c>
      <c r="C245" s="35" t="s">
        <v>689</v>
      </c>
      <c r="D245" s="35" t="s">
        <v>690</v>
      </c>
      <c r="E245" s="35" t="s">
        <v>691</v>
      </c>
      <c r="F245" s="36">
        <v>0.15130787037037038</v>
      </c>
      <c r="G245" s="36">
        <v>0.14027752662037038</v>
      </c>
      <c r="H245" s="38">
        <v>68.73</v>
      </c>
      <c r="I245" s="68"/>
      <c r="K245" s="70" t="s">
        <v>10</v>
      </c>
      <c r="L245" s="70">
        <v>46</v>
      </c>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row>
    <row r="246" spans="1:41" ht="12.75">
      <c r="A246" s="35" t="s">
        <v>598</v>
      </c>
      <c r="B246" s="35" t="s">
        <v>47</v>
      </c>
      <c r="C246" s="35" t="s">
        <v>692</v>
      </c>
      <c r="D246" s="35" t="s">
        <v>693</v>
      </c>
      <c r="E246" s="35" t="s">
        <v>694</v>
      </c>
      <c r="F246" s="36">
        <v>0.1554513888888889</v>
      </c>
      <c r="G246" s="36">
        <v>0.1416162152777778</v>
      </c>
      <c r="H246" s="38">
        <v>68.08</v>
      </c>
      <c r="I246" s="68"/>
      <c r="K246" s="70" t="s">
        <v>10</v>
      </c>
      <c r="L246" s="70">
        <v>48</v>
      </c>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row>
    <row r="247" spans="1:41" ht="12.75">
      <c r="A247" s="35" t="s">
        <v>598</v>
      </c>
      <c r="B247" s="35" t="s">
        <v>47</v>
      </c>
      <c r="C247" s="35" t="s">
        <v>695</v>
      </c>
      <c r="D247" s="35" t="s">
        <v>54</v>
      </c>
      <c r="E247" s="35" t="s">
        <v>696</v>
      </c>
      <c r="F247" s="36">
        <v>0.13065972222222222</v>
      </c>
      <c r="G247" s="36">
        <v>0.13065972222222222</v>
      </c>
      <c r="H247" s="38">
        <v>67.41</v>
      </c>
      <c r="I247" s="68"/>
      <c r="K247" s="70" t="s">
        <v>8</v>
      </c>
      <c r="L247" s="70">
        <v>36</v>
      </c>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row>
    <row r="248" spans="1:41" ht="12.75">
      <c r="A248" s="35" t="s">
        <v>598</v>
      </c>
      <c r="B248" s="35" t="s">
        <v>47</v>
      </c>
      <c r="C248" s="35" t="s">
        <v>76</v>
      </c>
      <c r="D248" s="35" t="s">
        <v>77</v>
      </c>
      <c r="E248" s="35" t="s">
        <v>127</v>
      </c>
      <c r="F248" s="36">
        <v>0.1532523148148148</v>
      </c>
      <c r="G248" s="36">
        <v>0.15053974884259258</v>
      </c>
      <c r="H248" s="38">
        <v>64.05</v>
      </c>
      <c r="I248" s="68"/>
      <c r="K248" s="70" t="s">
        <v>10</v>
      </c>
      <c r="L248" s="70">
        <v>39</v>
      </c>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row>
    <row r="249" spans="1:41" ht="12.75">
      <c r="A249" s="35" t="s">
        <v>598</v>
      </c>
      <c r="B249" s="35" t="s">
        <v>47</v>
      </c>
      <c r="C249" s="35" t="s">
        <v>519</v>
      </c>
      <c r="D249" s="35" t="s">
        <v>518</v>
      </c>
      <c r="E249" s="35" t="s">
        <v>520</v>
      </c>
      <c r="F249" s="36">
        <v>0.14724537037037036</v>
      </c>
      <c r="G249" s="36">
        <v>0.1417383935185185</v>
      </c>
      <c r="H249" s="38">
        <v>62.14</v>
      </c>
      <c r="I249" s="68"/>
      <c r="K249" s="70" t="s">
        <v>8</v>
      </c>
      <c r="L249" s="70">
        <v>43</v>
      </c>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row>
    <row r="250" spans="1:41" ht="12.75">
      <c r="A250" s="35" t="s">
        <v>598</v>
      </c>
      <c r="B250" s="35" t="s">
        <v>47</v>
      </c>
      <c r="C250" s="35" t="s">
        <v>528</v>
      </c>
      <c r="D250" s="35" t="s">
        <v>527</v>
      </c>
      <c r="E250" s="35" t="s">
        <v>529</v>
      </c>
      <c r="F250" s="36">
        <v>0.15675925925925926</v>
      </c>
      <c r="G250" s="36">
        <v>0.14647585185185186</v>
      </c>
      <c r="H250" s="38">
        <v>60.13</v>
      </c>
      <c r="I250" s="68"/>
      <c r="K250" s="70" t="s">
        <v>8</v>
      </c>
      <c r="L250" s="70">
        <v>47</v>
      </c>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row>
    <row r="251" spans="1:41" ht="12.75">
      <c r="A251" s="35" t="s">
        <v>598</v>
      </c>
      <c r="B251" s="35" t="s">
        <v>7</v>
      </c>
      <c r="C251" s="35" t="s">
        <v>531</v>
      </c>
      <c r="D251" s="35" t="s">
        <v>530</v>
      </c>
      <c r="E251" s="35" t="s">
        <v>532</v>
      </c>
      <c r="F251" s="36">
        <v>0.10092592592592592</v>
      </c>
      <c r="G251" s="36">
        <v>0.10065342592592591</v>
      </c>
      <c r="H251" s="38">
        <v>87.5</v>
      </c>
      <c r="I251" s="68">
        <v>338.13</v>
      </c>
      <c r="K251" s="70" t="s">
        <v>8</v>
      </c>
      <c r="L251" s="70">
        <v>38</v>
      </c>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row>
    <row r="252" spans="1:41" ht="12.75">
      <c r="A252" s="35" t="s">
        <v>598</v>
      </c>
      <c r="B252" s="35" t="s">
        <v>7</v>
      </c>
      <c r="C252" s="35" t="s">
        <v>80</v>
      </c>
      <c r="D252" s="35" t="s">
        <v>66</v>
      </c>
      <c r="E252" s="35" t="s">
        <v>104</v>
      </c>
      <c r="F252" s="36">
        <v>0.1208101851851852</v>
      </c>
      <c r="G252" s="36">
        <v>0.10308733101851852</v>
      </c>
      <c r="H252" s="38">
        <v>85.44</v>
      </c>
      <c r="I252" s="68"/>
      <c r="K252" s="70" t="s">
        <v>8</v>
      </c>
      <c r="L252" s="70">
        <v>58</v>
      </c>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row>
    <row r="253" spans="1:41" ht="12.75">
      <c r="A253" s="35" t="s">
        <v>598</v>
      </c>
      <c r="B253" s="35" t="s">
        <v>7</v>
      </c>
      <c r="C253" s="35" t="s">
        <v>697</v>
      </c>
      <c r="D253" s="35" t="s">
        <v>698</v>
      </c>
      <c r="E253" s="35" t="s">
        <v>699</v>
      </c>
      <c r="F253" s="36">
        <v>0.12399305555555555</v>
      </c>
      <c r="G253" s="36">
        <v>0.11594590625</v>
      </c>
      <c r="H253" s="38">
        <v>83.16</v>
      </c>
      <c r="I253" s="68"/>
      <c r="K253" s="70" t="s">
        <v>10</v>
      </c>
      <c r="L253" s="70">
        <v>45</v>
      </c>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row>
    <row r="254" spans="1:41" ht="12.75">
      <c r="A254" s="35" t="s">
        <v>598</v>
      </c>
      <c r="B254" s="35" t="s">
        <v>7</v>
      </c>
      <c r="C254" s="35" t="s">
        <v>431</v>
      </c>
      <c r="D254" s="35" t="s">
        <v>430</v>
      </c>
      <c r="E254" s="35" t="s">
        <v>432</v>
      </c>
      <c r="F254" s="36">
        <v>0.12469907407407409</v>
      </c>
      <c r="G254" s="36">
        <v>0.10736590277777779</v>
      </c>
      <c r="H254" s="38">
        <v>82.03</v>
      </c>
      <c r="I254" s="68"/>
      <c r="K254" s="70" t="s">
        <v>8</v>
      </c>
      <c r="L254" s="70">
        <v>57</v>
      </c>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row>
    <row r="255" spans="1:41" ht="12.75">
      <c r="A255" s="35" t="s">
        <v>598</v>
      </c>
      <c r="B255" s="35" t="s">
        <v>7</v>
      </c>
      <c r="C255" s="35" t="s">
        <v>9</v>
      </c>
      <c r="D255" s="35" t="s">
        <v>81</v>
      </c>
      <c r="E255" s="35" t="s">
        <v>105</v>
      </c>
      <c r="F255" s="36">
        <v>0.13527777777777777</v>
      </c>
      <c r="G255" s="36">
        <v>0.11884152777777776</v>
      </c>
      <c r="H255" s="38">
        <v>81.13</v>
      </c>
      <c r="I255" s="68"/>
      <c r="K255" s="70" t="s">
        <v>10</v>
      </c>
      <c r="L255" s="70">
        <v>52</v>
      </c>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row>
    <row r="256" spans="1:41" ht="12.75">
      <c r="A256" s="35" t="s">
        <v>598</v>
      </c>
      <c r="B256" s="35" t="s">
        <v>7</v>
      </c>
      <c r="C256" s="35" t="s">
        <v>700</v>
      </c>
      <c r="D256" s="35" t="s">
        <v>701</v>
      </c>
      <c r="E256" s="35" t="s">
        <v>702</v>
      </c>
      <c r="F256" s="36">
        <v>0.11552083333333334</v>
      </c>
      <c r="G256" s="36">
        <v>0.11552083333333334</v>
      </c>
      <c r="H256" s="38">
        <v>76.24</v>
      </c>
      <c r="I256" s="68"/>
      <c r="K256" s="70" t="s">
        <v>8</v>
      </c>
      <c r="L256" s="70">
        <v>29</v>
      </c>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row>
    <row r="257" spans="1:41" ht="12.75">
      <c r="A257" s="35" t="s">
        <v>598</v>
      </c>
      <c r="B257" s="35" t="s">
        <v>7</v>
      </c>
      <c r="C257" s="35" t="s">
        <v>703</v>
      </c>
      <c r="D257" s="35" t="s">
        <v>704</v>
      </c>
      <c r="E257" s="35" t="s">
        <v>705</v>
      </c>
      <c r="F257" s="36">
        <v>0.11722222222222223</v>
      </c>
      <c r="G257" s="36">
        <v>0.11722222222222223</v>
      </c>
      <c r="H257" s="38">
        <v>75.13</v>
      </c>
      <c r="I257" s="68"/>
      <c r="K257" s="70" t="s">
        <v>8</v>
      </c>
      <c r="L257" s="70">
        <v>37</v>
      </c>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row>
    <row r="258" spans="1:41" ht="12.75">
      <c r="A258" s="35" t="s">
        <v>598</v>
      </c>
      <c r="B258" s="35" t="s">
        <v>7</v>
      </c>
      <c r="C258" s="35" t="s">
        <v>534</v>
      </c>
      <c r="D258" s="35" t="s">
        <v>533</v>
      </c>
      <c r="E258" s="35" t="s">
        <v>535</v>
      </c>
      <c r="F258" s="36">
        <v>0.1178587962962963</v>
      </c>
      <c r="G258" s="36">
        <v>0.1178587962962963</v>
      </c>
      <c r="H258" s="38">
        <v>74.73</v>
      </c>
      <c r="I258" s="68"/>
      <c r="K258" s="70" t="s">
        <v>8</v>
      </c>
      <c r="L258" s="70">
        <v>34</v>
      </c>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row>
    <row r="259" spans="1:41" ht="12.75">
      <c r="A259" s="35" t="s">
        <v>598</v>
      </c>
      <c r="B259" s="35" t="s">
        <v>7</v>
      </c>
      <c r="C259" s="35" t="s">
        <v>706</v>
      </c>
      <c r="D259" s="35" t="s">
        <v>45</v>
      </c>
      <c r="E259" s="35" t="s">
        <v>707</v>
      </c>
      <c r="F259" s="36">
        <v>0.12383101851851852</v>
      </c>
      <c r="G259" s="36">
        <v>0.11919973842592593</v>
      </c>
      <c r="H259" s="38">
        <v>73.89</v>
      </c>
      <c r="I259" s="68"/>
      <c r="K259" s="70" t="s">
        <v>8</v>
      </c>
      <c r="L259" s="70">
        <v>43</v>
      </c>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row>
    <row r="260" spans="1:41" ht="12.75">
      <c r="A260" s="35" t="s">
        <v>598</v>
      </c>
      <c r="B260" s="35" t="s">
        <v>7</v>
      </c>
      <c r="C260" s="35" t="s">
        <v>12</v>
      </c>
      <c r="D260" s="35" t="s">
        <v>13</v>
      </c>
      <c r="E260" s="35" t="s">
        <v>118</v>
      </c>
      <c r="F260" s="36">
        <v>0.125625</v>
      </c>
      <c r="G260" s="36">
        <v>0.12004725</v>
      </c>
      <c r="H260" s="38">
        <v>73.37</v>
      </c>
      <c r="I260" s="68"/>
      <c r="K260" s="70" t="s">
        <v>8</v>
      </c>
      <c r="L260" s="70">
        <v>44</v>
      </c>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row>
    <row r="261" spans="1:41" ht="12.75">
      <c r="A261" s="35" t="s">
        <v>598</v>
      </c>
      <c r="B261" s="35" t="s">
        <v>7</v>
      </c>
      <c r="C261" s="35" t="s">
        <v>540</v>
      </c>
      <c r="D261" s="35" t="s">
        <v>539</v>
      </c>
      <c r="E261" s="35" t="s">
        <v>541</v>
      </c>
      <c r="F261" s="36">
        <v>0.15991898148148148</v>
      </c>
      <c r="G261" s="36">
        <v>0.12059490393518518</v>
      </c>
      <c r="H261" s="38">
        <v>73.03</v>
      </c>
      <c r="I261" s="68"/>
      <c r="K261" s="70" t="s">
        <v>8</v>
      </c>
      <c r="L261" s="70">
        <v>70</v>
      </c>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row>
    <row r="262" spans="1:41" ht="12.75">
      <c r="A262" s="35" t="s">
        <v>598</v>
      </c>
      <c r="B262" s="35" t="s">
        <v>7</v>
      </c>
      <c r="C262" s="35" t="s">
        <v>708</v>
      </c>
      <c r="D262" s="35" t="s">
        <v>11</v>
      </c>
      <c r="E262" s="35" t="s">
        <v>709</v>
      </c>
      <c r="F262" s="36">
        <v>0.13505787037037037</v>
      </c>
      <c r="G262" s="36">
        <v>0.12132248495370371</v>
      </c>
      <c r="H262" s="38">
        <v>72.59</v>
      </c>
      <c r="I262" s="68"/>
      <c r="K262" s="70" t="s">
        <v>8</v>
      </c>
      <c r="L262" s="70">
        <v>52</v>
      </c>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row>
    <row r="263" spans="1:41" ht="12.75">
      <c r="A263" s="35" t="s">
        <v>598</v>
      </c>
      <c r="B263" s="35" t="s">
        <v>7</v>
      </c>
      <c r="C263" s="35" t="s">
        <v>710</v>
      </c>
      <c r="D263" s="35" t="s">
        <v>14</v>
      </c>
      <c r="E263" s="35" t="s">
        <v>711</v>
      </c>
      <c r="F263" s="36">
        <v>0.1357523148148148</v>
      </c>
      <c r="G263" s="36">
        <v>0.1258695462962963</v>
      </c>
      <c r="H263" s="38">
        <v>69.97</v>
      </c>
      <c r="I263" s="68"/>
      <c r="K263" s="70" t="s">
        <v>8</v>
      </c>
      <c r="L263" s="70">
        <v>48</v>
      </c>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row>
    <row r="264" spans="1:41" ht="12.75">
      <c r="A264" s="35" t="s">
        <v>598</v>
      </c>
      <c r="B264" s="35" t="s">
        <v>7</v>
      </c>
      <c r="C264" s="35" t="s">
        <v>712</v>
      </c>
      <c r="D264" s="35" t="s">
        <v>713</v>
      </c>
      <c r="E264" s="35" t="s">
        <v>714</v>
      </c>
      <c r="F264" s="36">
        <v>0.14225694444444445</v>
      </c>
      <c r="G264" s="36">
        <v>0.1267509375</v>
      </c>
      <c r="H264" s="38">
        <v>69.48</v>
      </c>
      <c r="I264" s="68"/>
      <c r="K264" s="70" t="s">
        <v>8</v>
      </c>
      <c r="L264" s="70">
        <v>53</v>
      </c>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row>
    <row r="265" spans="1:41" ht="12.75">
      <c r="A265" s="35" t="s">
        <v>598</v>
      </c>
      <c r="B265" s="35" t="s">
        <v>7</v>
      </c>
      <c r="C265" s="35" t="s">
        <v>715</v>
      </c>
      <c r="D265" s="35" t="s">
        <v>716</v>
      </c>
      <c r="E265" s="35" t="s">
        <v>717</v>
      </c>
      <c r="F265" s="36">
        <v>0.13133101851851853</v>
      </c>
      <c r="G265" s="36">
        <v>0.13133101851851853</v>
      </c>
      <c r="H265" s="38">
        <v>67.06</v>
      </c>
      <c r="I265" s="68"/>
      <c r="K265" s="70" t="s">
        <v>8</v>
      </c>
      <c r="L265" s="70">
        <v>34</v>
      </c>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row>
    <row r="266" spans="1:41" ht="12.75">
      <c r="A266" s="35" t="s">
        <v>598</v>
      </c>
      <c r="B266" s="35" t="s">
        <v>7</v>
      </c>
      <c r="C266" s="35" t="s">
        <v>550</v>
      </c>
      <c r="D266" s="35" t="s">
        <v>15</v>
      </c>
      <c r="E266" s="35" t="s">
        <v>551</v>
      </c>
      <c r="F266" s="36">
        <v>0.13592592592592592</v>
      </c>
      <c r="G266" s="36">
        <v>0.13368314814814816</v>
      </c>
      <c r="H266" s="38">
        <v>65.88</v>
      </c>
      <c r="I266" s="68"/>
      <c r="K266" s="70" t="s">
        <v>8</v>
      </c>
      <c r="L266" s="70">
        <v>40</v>
      </c>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row>
    <row r="267" spans="1:41" ht="12.75">
      <c r="A267" s="35" t="s">
        <v>598</v>
      </c>
      <c r="B267" s="35" t="s">
        <v>7</v>
      </c>
      <c r="C267" s="35" t="s">
        <v>718</v>
      </c>
      <c r="D267" s="35" t="s">
        <v>719</v>
      </c>
      <c r="E267" s="35" t="s">
        <v>720</v>
      </c>
      <c r="F267" s="36">
        <v>0.13994212962962962</v>
      </c>
      <c r="G267" s="36">
        <v>0.1347082939814815</v>
      </c>
      <c r="H267" s="38">
        <v>65.38</v>
      </c>
      <c r="I267" s="68"/>
      <c r="K267" s="70" t="s">
        <v>8</v>
      </c>
      <c r="L267" s="70">
        <v>43</v>
      </c>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row>
    <row r="268" spans="1:41" ht="12.75">
      <c r="A268" s="35" t="s">
        <v>598</v>
      </c>
      <c r="B268" s="35" t="s">
        <v>7</v>
      </c>
      <c r="C268" s="35" t="s">
        <v>433</v>
      </c>
      <c r="D268" s="35" t="s">
        <v>19</v>
      </c>
      <c r="E268" s="35" t="s">
        <v>434</v>
      </c>
      <c r="F268" s="36">
        <v>0.13648148148148148</v>
      </c>
      <c r="G268" s="36">
        <v>0.13517125925925924</v>
      </c>
      <c r="H268" s="38">
        <v>65.16</v>
      </c>
      <c r="I268" s="68"/>
      <c r="K268" s="70" t="s">
        <v>8</v>
      </c>
      <c r="L268" s="70">
        <v>39</v>
      </c>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row>
    <row r="269" spans="1:41" ht="12.75">
      <c r="A269" s="35" t="s">
        <v>598</v>
      </c>
      <c r="B269" s="35" t="s">
        <v>7</v>
      </c>
      <c r="C269" s="35" t="s">
        <v>721</v>
      </c>
      <c r="D269" s="35" t="s">
        <v>51</v>
      </c>
      <c r="E269" s="35" t="s">
        <v>722</v>
      </c>
      <c r="F269" s="36">
        <v>0.17015046296296296</v>
      </c>
      <c r="G269" s="36">
        <v>0.13707321296296296</v>
      </c>
      <c r="H269" s="38">
        <v>64.25</v>
      </c>
      <c r="I269" s="68"/>
      <c r="K269" s="70" t="s">
        <v>8</v>
      </c>
      <c r="L269" s="70">
        <v>64</v>
      </c>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row>
    <row r="270" spans="1:41" ht="12.75">
      <c r="A270" s="35" t="s">
        <v>598</v>
      </c>
      <c r="B270" s="35" t="s">
        <v>7</v>
      </c>
      <c r="C270" s="35" t="s">
        <v>723</v>
      </c>
      <c r="D270" s="35" t="s">
        <v>724</v>
      </c>
      <c r="E270" s="35" t="s">
        <v>725</v>
      </c>
      <c r="F270" s="36">
        <v>0.15438657407407408</v>
      </c>
      <c r="G270" s="36">
        <v>0.15438657407407408</v>
      </c>
      <c r="H270" s="38">
        <v>62.45</v>
      </c>
      <c r="I270" s="68"/>
      <c r="K270" s="70" t="s">
        <v>10</v>
      </c>
      <c r="L270" s="70">
        <v>35</v>
      </c>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row>
    <row r="271" spans="1:41" ht="12.75">
      <c r="A271" s="35" t="s">
        <v>598</v>
      </c>
      <c r="B271" s="35" t="s">
        <v>7</v>
      </c>
      <c r="C271" s="35" t="s">
        <v>17</v>
      </c>
      <c r="D271" s="35" t="s">
        <v>18</v>
      </c>
      <c r="E271" s="35" t="s">
        <v>119</v>
      </c>
      <c r="F271" s="36">
        <v>0.15561342592592595</v>
      </c>
      <c r="G271" s="36">
        <v>0.15561342592592595</v>
      </c>
      <c r="H271" s="38">
        <v>61.96</v>
      </c>
      <c r="I271" s="68"/>
      <c r="K271" s="70" t="s">
        <v>10</v>
      </c>
      <c r="L271" s="70">
        <v>29</v>
      </c>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row>
    <row r="272" spans="1:41" ht="12.75">
      <c r="A272" s="35" t="s">
        <v>598</v>
      </c>
      <c r="B272" s="35" t="s">
        <v>7</v>
      </c>
      <c r="C272" s="35" t="s">
        <v>558</v>
      </c>
      <c r="D272" s="35" t="s">
        <v>469</v>
      </c>
      <c r="E272" s="35" t="s">
        <v>559</v>
      </c>
      <c r="F272" s="36">
        <v>0.15686342592592592</v>
      </c>
      <c r="G272" s="36">
        <v>0.15686342592592592</v>
      </c>
      <c r="H272" s="38">
        <v>61.46</v>
      </c>
      <c r="I272" s="68"/>
      <c r="K272" s="70" t="s">
        <v>10</v>
      </c>
      <c r="L272" s="70">
        <v>31</v>
      </c>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row>
    <row r="273" spans="1:41" ht="12.75">
      <c r="A273" s="35" t="s">
        <v>598</v>
      </c>
      <c r="B273" s="35" t="s">
        <v>7</v>
      </c>
      <c r="C273" s="35" t="s">
        <v>82</v>
      </c>
      <c r="D273" s="35" t="s">
        <v>66</v>
      </c>
      <c r="E273" s="35" t="s">
        <v>130</v>
      </c>
      <c r="F273" s="36">
        <v>0.1608449074074074</v>
      </c>
      <c r="G273" s="36">
        <v>0.14567723263888888</v>
      </c>
      <c r="H273" s="38">
        <v>60.46</v>
      </c>
      <c r="I273" s="68"/>
      <c r="K273" s="70" t="s">
        <v>8</v>
      </c>
      <c r="L273" s="70">
        <v>51</v>
      </c>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row>
    <row r="274" spans="1:41" ht="12.75">
      <c r="A274" s="35" t="s">
        <v>598</v>
      </c>
      <c r="B274" s="35" t="s">
        <v>7</v>
      </c>
      <c r="C274" s="35" t="s">
        <v>442</v>
      </c>
      <c r="D274" s="35" t="s">
        <v>441</v>
      </c>
      <c r="E274" s="35" t="s">
        <v>443</v>
      </c>
      <c r="F274" s="36">
        <v>0.17832175925925928</v>
      </c>
      <c r="G274" s="36">
        <v>0.15959797453703706</v>
      </c>
      <c r="H274" s="38">
        <v>60.41</v>
      </c>
      <c r="I274" s="68"/>
      <c r="K274" s="70" t="s">
        <v>10</v>
      </c>
      <c r="L274" s="70">
        <v>50</v>
      </c>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row>
    <row r="275" spans="1:41" ht="12.75">
      <c r="A275" s="35" t="s">
        <v>598</v>
      </c>
      <c r="B275" s="35" t="s">
        <v>7</v>
      </c>
      <c r="C275" s="35" t="s">
        <v>726</v>
      </c>
      <c r="D275" s="35" t="s">
        <v>727</v>
      </c>
      <c r="E275" s="35" t="s">
        <v>728</v>
      </c>
      <c r="F275" s="36">
        <v>0.1482638888888889</v>
      </c>
      <c r="G275" s="36">
        <v>0.1482638888888889</v>
      </c>
      <c r="H275" s="38">
        <v>59.4</v>
      </c>
      <c r="I275" s="68"/>
      <c r="K275" s="70" t="s">
        <v>8</v>
      </c>
      <c r="L275" s="70">
        <v>24</v>
      </c>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row>
    <row r="276" spans="1:41" ht="12.75">
      <c r="A276" s="35" t="s">
        <v>598</v>
      </c>
      <c r="B276" s="35" t="s">
        <v>729</v>
      </c>
      <c r="C276" s="35" t="s">
        <v>519</v>
      </c>
      <c r="D276" s="35" t="s">
        <v>16</v>
      </c>
      <c r="E276" s="35" t="s">
        <v>730</v>
      </c>
      <c r="F276" s="36">
        <v>0.13091435185185185</v>
      </c>
      <c r="G276" s="36">
        <v>0.10970622685185184</v>
      </c>
      <c r="H276" s="38">
        <v>80.28</v>
      </c>
      <c r="I276" s="68">
        <v>282.84</v>
      </c>
      <c r="K276" s="70" t="s">
        <v>8</v>
      </c>
      <c r="L276" s="70">
        <v>60</v>
      </c>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row>
    <row r="277" spans="1:41" ht="12.75">
      <c r="A277" s="35" t="s">
        <v>598</v>
      </c>
      <c r="B277" s="35" t="s">
        <v>729</v>
      </c>
      <c r="C277" s="35" t="s">
        <v>731</v>
      </c>
      <c r="D277" s="35" t="s">
        <v>732</v>
      </c>
      <c r="E277" s="35" t="s">
        <v>733</v>
      </c>
      <c r="F277" s="36">
        <v>0.12947916666666667</v>
      </c>
      <c r="G277" s="36">
        <v>0.12947916666666667</v>
      </c>
      <c r="H277" s="38">
        <v>68.02</v>
      </c>
      <c r="I277" s="68"/>
      <c r="K277" s="70" t="s">
        <v>8</v>
      </c>
      <c r="L277" s="70">
        <v>31</v>
      </c>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row>
    <row r="278" spans="1:41" ht="12.75">
      <c r="A278" s="35" t="s">
        <v>598</v>
      </c>
      <c r="B278" s="35" t="s">
        <v>729</v>
      </c>
      <c r="C278" s="35" t="s">
        <v>734</v>
      </c>
      <c r="D278" s="35" t="s">
        <v>57</v>
      </c>
      <c r="E278" s="35" t="s">
        <v>735</v>
      </c>
      <c r="F278" s="36">
        <v>0.1476273148148148</v>
      </c>
      <c r="G278" s="36">
        <v>0.13044349537037037</v>
      </c>
      <c r="H278" s="38">
        <v>67.52</v>
      </c>
      <c r="I278" s="68"/>
      <c r="K278" s="70" t="s">
        <v>8</v>
      </c>
      <c r="L278" s="70">
        <v>54</v>
      </c>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row>
    <row r="279" spans="1:41" ht="12.75">
      <c r="A279" s="35" t="s">
        <v>598</v>
      </c>
      <c r="B279" s="35" t="s">
        <v>729</v>
      </c>
      <c r="C279" s="35" t="s">
        <v>736</v>
      </c>
      <c r="D279" s="35" t="s">
        <v>539</v>
      </c>
      <c r="E279" s="35" t="s">
        <v>737</v>
      </c>
      <c r="F279" s="36">
        <v>0.13854166666666667</v>
      </c>
      <c r="G279" s="36">
        <v>0.131420625</v>
      </c>
      <c r="H279" s="38">
        <v>67.02</v>
      </c>
      <c r="I279" s="68"/>
      <c r="K279" s="70" t="s">
        <v>8</v>
      </c>
      <c r="L279" s="70">
        <v>45</v>
      </c>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row>
    <row r="280" spans="1:41" ht="12.75">
      <c r="A280" s="35" t="s">
        <v>598</v>
      </c>
      <c r="B280" s="35" t="s">
        <v>729</v>
      </c>
      <c r="C280" s="35" t="s">
        <v>738</v>
      </c>
      <c r="D280" s="35" t="s">
        <v>739</v>
      </c>
      <c r="E280" s="35" t="s">
        <v>740</v>
      </c>
      <c r="F280" s="36">
        <v>0.15766203703703704</v>
      </c>
      <c r="G280" s="36">
        <v>0.14992083101851852</v>
      </c>
      <c r="H280" s="38">
        <v>64.31</v>
      </c>
      <c r="I280" s="68"/>
      <c r="K280" s="70" t="s">
        <v>10</v>
      </c>
      <c r="L280" s="70">
        <v>43</v>
      </c>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row>
    <row r="281" spans="1:41" ht="12.75">
      <c r="A281" s="35" t="s">
        <v>598</v>
      </c>
      <c r="B281" s="35" t="s">
        <v>729</v>
      </c>
      <c r="C281" s="35" t="s">
        <v>741</v>
      </c>
      <c r="D281" s="35" t="s">
        <v>742</v>
      </c>
      <c r="E281" s="35" t="s">
        <v>743</v>
      </c>
      <c r="F281" s="36">
        <v>0.1660300925925926</v>
      </c>
      <c r="G281" s="36">
        <v>0.15259825810185187</v>
      </c>
      <c r="H281" s="38">
        <v>63.18</v>
      </c>
      <c r="I281" s="68"/>
      <c r="K281" s="70" t="s">
        <v>10</v>
      </c>
      <c r="L281" s="70">
        <v>47</v>
      </c>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row>
    <row r="282" spans="1:41" ht="12.75">
      <c r="A282" s="35" t="s">
        <v>598</v>
      </c>
      <c r="B282" s="35" t="s">
        <v>729</v>
      </c>
      <c r="C282" s="35" t="s">
        <v>744</v>
      </c>
      <c r="D282" s="35" t="s">
        <v>745</v>
      </c>
      <c r="E282" s="35" t="s">
        <v>746</v>
      </c>
      <c r="F282" s="36">
        <v>0.13952546296296295</v>
      </c>
      <c r="G282" s="36">
        <v>0.13952546296296295</v>
      </c>
      <c r="H282" s="38">
        <v>63.12</v>
      </c>
      <c r="I282" s="68"/>
      <c r="K282" s="70" t="s">
        <v>8</v>
      </c>
      <c r="L282" s="70">
        <v>28</v>
      </c>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row>
    <row r="283" spans="1:41" ht="12.75">
      <c r="A283" s="35" t="s">
        <v>598</v>
      </c>
      <c r="B283" s="35" t="s">
        <v>729</v>
      </c>
      <c r="C283" s="35" t="s">
        <v>747</v>
      </c>
      <c r="D283" s="35" t="s">
        <v>748</v>
      </c>
      <c r="E283" s="35" t="s">
        <v>749</v>
      </c>
      <c r="F283" s="36">
        <v>0.14177083333333332</v>
      </c>
      <c r="G283" s="36">
        <v>0.14177083333333332</v>
      </c>
      <c r="H283" s="38">
        <v>62.12</v>
      </c>
      <c r="I283" s="68"/>
      <c r="K283" s="70" t="s">
        <v>8</v>
      </c>
      <c r="L283" s="70">
        <v>32</v>
      </c>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row>
    <row r="284" spans="1:41" ht="12.75">
      <c r="A284" s="35" t="s">
        <v>598</v>
      </c>
      <c r="B284" s="35" t="s">
        <v>729</v>
      </c>
      <c r="C284" s="35" t="s">
        <v>83</v>
      </c>
      <c r="D284" s="35" t="s">
        <v>22</v>
      </c>
      <c r="E284" s="35" t="s">
        <v>750</v>
      </c>
      <c r="F284" s="36">
        <v>0.15255787037037036</v>
      </c>
      <c r="G284" s="36">
        <v>0.14471639583333332</v>
      </c>
      <c r="H284" s="38">
        <v>60.86</v>
      </c>
      <c r="I284" s="68"/>
      <c r="K284" s="70" t="s">
        <v>8</v>
      </c>
      <c r="L284" s="70">
        <v>45</v>
      </c>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row>
    <row r="285" spans="1:41" ht="12.75">
      <c r="A285" s="35" t="s">
        <v>598</v>
      </c>
      <c r="B285" s="35" t="s">
        <v>729</v>
      </c>
      <c r="C285" s="35" t="s">
        <v>751</v>
      </c>
      <c r="D285" s="35" t="s">
        <v>752</v>
      </c>
      <c r="E285" s="35" t="s">
        <v>753</v>
      </c>
      <c r="F285" s="36">
        <v>0.1871759259259259</v>
      </c>
      <c r="G285" s="36">
        <v>0.17798558796296293</v>
      </c>
      <c r="H285" s="38">
        <v>54.17</v>
      </c>
      <c r="I285" s="68"/>
      <c r="K285" s="70" t="s">
        <v>10</v>
      </c>
      <c r="L285" s="70">
        <v>43</v>
      </c>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row>
    <row r="286" spans="1:41" ht="12.75">
      <c r="A286" s="35" t="s">
        <v>598</v>
      </c>
      <c r="B286" s="35" t="s">
        <v>729</v>
      </c>
      <c r="C286" s="35" t="s">
        <v>754</v>
      </c>
      <c r="D286" s="35" t="s">
        <v>755</v>
      </c>
      <c r="E286" s="35" t="s">
        <v>756</v>
      </c>
      <c r="F286" s="36">
        <v>0.16655092592592594</v>
      </c>
      <c r="G286" s="36">
        <v>0.16610123842592592</v>
      </c>
      <c r="H286" s="38">
        <v>53.02</v>
      </c>
      <c r="I286" s="68"/>
      <c r="K286" s="70" t="s">
        <v>8</v>
      </c>
      <c r="L286" s="70">
        <v>38</v>
      </c>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row>
    <row r="287" spans="1:41" ht="12.75">
      <c r="A287" s="35" t="s">
        <v>598</v>
      </c>
      <c r="B287" s="35" t="s">
        <v>757</v>
      </c>
      <c r="C287" s="35" t="s">
        <v>758</v>
      </c>
      <c r="D287" s="35" t="s">
        <v>759</v>
      </c>
      <c r="E287" s="35" t="s">
        <v>760</v>
      </c>
      <c r="F287" s="36">
        <v>0.12328703703703703</v>
      </c>
      <c r="G287" s="36">
        <v>0.11916924999999999</v>
      </c>
      <c r="H287" s="38">
        <v>80.91</v>
      </c>
      <c r="I287" s="68">
        <v>315.13</v>
      </c>
      <c r="K287" s="70" t="s">
        <v>10</v>
      </c>
      <c r="L287" s="70">
        <v>41</v>
      </c>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row>
    <row r="288" spans="1:41" ht="12.75">
      <c r="A288" s="35" t="s">
        <v>598</v>
      </c>
      <c r="B288" s="35" t="s">
        <v>757</v>
      </c>
      <c r="C288" s="35" t="s">
        <v>573</v>
      </c>
      <c r="D288" s="35" t="s">
        <v>542</v>
      </c>
      <c r="E288" s="35" t="s">
        <v>574</v>
      </c>
      <c r="F288" s="36">
        <v>0.11479166666666667</v>
      </c>
      <c r="G288" s="36">
        <v>0.11049845833333334</v>
      </c>
      <c r="H288" s="38">
        <v>79.71</v>
      </c>
      <c r="I288" s="68"/>
      <c r="K288" s="70" t="s">
        <v>8</v>
      </c>
      <c r="L288" s="70">
        <v>43</v>
      </c>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row>
    <row r="289" spans="1:41" ht="12.75">
      <c r="A289" s="35" t="s">
        <v>598</v>
      </c>
      <c r="B289" s="35" t="s">
        <v>757</v>
      </c>
      <c r="C289" s="35" t="s">
        <v>761</v>
      </c>
      <c r="D289" s="35" t="s">
        <v>762</v>
      </c>
      <c r="E289" s="35" t="s">
        <v>763</v>
      </c>
      <c r="F289" s="36">
        <v>0.1274421296296296</v>
      </c>
      <c r="G289" s="36">
        <v>0.12419235532407406</v>
      </c>
      <c r="H289" s="38">
        <v>77.64</v>
      </c>
      <c r="I289" s="68"/>
      <c r="K289" s="70" t="s">
        <v>10</v>
      </c>
      <c r="L289" s="70">
        <v>40</v>
      </c>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row>
    <row r="290" spans="1:41" ht="12.75">
      <c r="A290" s="35" t="s">
        <v>598</v>
      </c>
      <c r="B290" s="35" t="s">
        <v>757</v>
      </c>
      <c r="C290" s="35" t="s">
        <v>764</v>
      </c>
      <c r="D290" s="35" t="s">
        <v>765</v>
      </c>
      <c r="E290" s="35" t="s">
        <v>766</v>
      </c>
      <c r="F290" s="36">
        <v>0.11488425925925926</v>
      </c>
      <c r="G290" s="36">
        <v>0.11457407175925925</v>
      </c>
      <c r="H290" s="38">
        <v>76.87</v>
      </c>
      <c r="I290" s="68"/>
      <c r="K290" s="70" t="s">
        <v>8</v>
      </c>
      <c r="L290" s="70">
        <v>38</v>
      </c>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row>
    <row r="291" spans="1:41" ht="12.75">
      <c r="A291" s="35" t="s">
        <v>598</v>
      </c>
      <c r="B291" s="35" t="s">
        <v>757</v>
      </c>
      <c r="C291" s="35" t="s">
        <v>767</v>
      </c>
      <c r="D291" s="35" t="s">
        <v>755</v>
      </c>
      <c r="E291" s="35" t="s">
        <v>768</v>
      </c>
      <c r="F291" s="36">
        <v>0.12363425925925926</v>
      </c>
      <c r="G291" s="36">
        <v>0.12363425925925926</v>
      </c>
      <c r="H291" s="38">
        <v>71.24</v>
      </c>
      <c r="I291" s="68"/>
      <c r="K291" s="70" t="s">
        <v>8</v>
      </c>
      <c r="L291" s="70">
        <v>27</v>
      </c>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row>
    <row r="292" spans="1:41" ht="12.75">
      <c r="A292" s="35" t="s">
        <v>598</v>
      </c>
      <c r="B292" s="35" t="s">
        <v>757</v>
      </c>
      <c r="C292" s="35" t="s">
        <v>769</v>
      </c>
      <c r="D292" s="35" t="s">
        <v>770</v>
      </c>
      <c r="E292" s="35" t="s">
        <v>771</v>
      </c>
      <c r="F292" s="36">
        <v>0.13619212962962965</v>
      </c>
      <c r="G292" s="36">
        <v>0.13619212962962965</v>
      </c>
      <c r="H292" s="38">
        <v>70.79</v>
      </c>
      <c r="I292" s="68"/>
      <c r="K292" s="70" t="s">
        <v>10</v>
      </c>
      <c r="L292" s="70">
        <v>34</v>
      </c>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row>
    <row r="293" spans="1:41" ht="12.75">
      <c r="A293" s="35" t="s">
        <v>598</v>
      </c>
      <c r="B293" s="35" t="s">
        <v>757</v>
      </c>
      <c r="C293" s="35" t="s">
        <v>576</v>
      </c>
      <c r="D293" s="35" t="s">
        <v>45</v>
      </c>
      <c r="E293" s="35" t="s">
        <v>772</v>
      </c>
      <c r="F293" s="36">
        <v>0.13202546296296297</v>
      </c>
      <c r="G293" s="36">
        <v>0.12708771064814817</v>
      </c>
      <c r="H293" s="38">
        <v>69.3</v>
      </c>
      <c r="I293" s="68"/>
      <c r="K293" s="70" t="s">
        <v>8</v>
      </c>
      <c r="L293" s="70">
        <v>43</v>
      </c>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row>
    <row r="294" spans="1:41" ht="12.75">
      <c r="A294" s="35" t="s">
        <v>598</v>
      </c>
      <c r="B294" s="35" t="s">
        <v>757</v>
      </c>
      <c r="C294" s="35" t="s">
        <v>773</v>
      </c>
      <c r="D294" s="35" t="s">
        <v>19</v>
      </c>
      <c r="E294" s="35" t="s">
        <v>774</v>
      </c>
      <c r="F294" s="36">
        <v>0.14495370370370372</v>
      </c>
      <c r="G294" s="36">
        <v>0.12915375</v>
      </c>
      <c r="H294" s="38">
        <v>68.19</v>
      </c>
      <c r="I294" s="68"/>
      <c r="K294" s="70" t="s">
        <v>8</v>
      </c>
      <c r="L294" s="70">
        <v>53</v>
      </c>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row>
    <row r="295" spans="1:41" ht="12.75">
      <c r="A295" s="35" t="s">
        <v>598</v>
      </c>
      <c r="B295" s="35" t="s">
        <v>757</v>
      </c>
      <c r="C295" s="35" t="s">
        <v>579</v>
      </c>
      <c r="D295" s="35" t="s">
        <v>578</v>
      </c>
      <c r="E295" s="35" t="s">
        <v>580</v>
      </c>
      <c r="F295" s="36">
        <v>0.14547453703703703</v>
      </c>
      <c r="G295" s="36">
        <v>0.13696427662037036</v>
      </c>
      <c r="H295" s="38">
        <v>64.3</v>
      </c>
      <c r="I295" s="68"/>
      <c r="K295" s="70" t="s">
        <v>8</v>
      </c>
      <c r="L295" s="70">
        <v>46</v>
      </c>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row>
    <row r="296" spans="1:41" ht="12.75">
      <c r="A296" s="35" t="s">
        <v>598</v>
      </c>
      <c r="B296" s="35" t="s">
        <v>757</v>
      </c>
      <c r="C296" s="35" t="s">
        <v>582</v>
      </c>
      <c r="D296" s="35" t="s">
        <v>581</v>
      </c>
      <c r="E296" s="35" t="s">
        <v>583</v>
      </c>
      <c r="F296" s="36">
        <v>0.1484375</v>
      </c>
      <c r="G296" s="36">
        <v>0.13975390625</v>
      </c>
      <c r="H296" s="38">
        <v>63.02</v>
      </c>
      <c r="I296" s="68"/>
      <c r="K296" s="70" t="s">
        <v>8</v>
      </c>
      <c r="L296" s="70">
        <v>46</v>
      </c>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row>
    <row r="297" spans="1:41" ht="12.75">
      <c r="A297" s="35" t="s">
        <v>598</v>
      </c>
      <c r="B297" s="35" t="s">
        <v>757</v>
      </c>
      <c r="C297" s="35" t="s">
        <v>775</v>
      </c>
      <c r="D297" s="35" t="s">
        <v>79</v>
      </c>
      <c r="E297" s="35" t="s">
        <v>776</v>
      </c>
      <c r="F297" s="36">
        <v>0.1477199074074074</v>
      </c>
      <c r="G297" s="36">
        <v>0.14116114351851852</v>
      </c>
      <c r="H297" s="38">
        <v>62.39</v>
      </c>
      <c r="I297" s="68"/>
      <c r="K297" s="70" t="s">
        <v>8</v>
      </c>
      <c r="L297" s="70">
        <v>44</v>
      </c>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row>
    <row r="298" spans="1:41" ht="12.75">
      <c r="A298" s="35" t="s">
        <v>598</v>
      </c>
      <c r="B298" s="35" t="s">
        <v>757</v>
      </c>
      <c r="C298" s="35" t="s">
        <v>588</v>
      </c>
      <c r="D298" s="35" t="s">
        <v>66</v>
      </c>
      <c r="E298" s="35" t="s">
        <v>589</v>
      </c>
      <c r="F298" s="36">
        <v>0.16695601851851852</v>
      </c>
      <c r="G298" s="36">
        <v>0.1487578125</v>
      </c>
      <c r="H298" s="38">
        <v>59.2</v>
      </c>
      <c r="I298" s="68"/>
      <c r="K298" s="70" t="s">
        <v>8</v>
      </c>
      <c r="L298" s="70">
        <v>53</v>
      </c>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row>
    <row r="299" spans="1:41" ht="12.75">
      <c r="A299" s="35" t="s">
        <v>598</v>
      </c>
      <c r="B299" s="35" t="s">
        <v>757</v>
      </c>
      <c r="C299" s="35" t="s">
        <v>584</v>
      </c>
      <c r="D299" s="35" t="s">
        <v>46</v>
      </c>
      <c r="E299" s="35" t="s">
        <v>585</v>
      </c>
      <c r="F299" s="36">
        <v>0.1682060185185185</v>
      </c>
      <c r="G299" s="36">
        <v>0.15717170370370367</v>
      </c>
      <c r="H299" s="38">
        <v>56.03</v>
      </c>
      <c r="I299" s="68"/>
      <c r="K299" s="70" t="s">
        <v>8</v>
      </c>
      <c r="L299" s="70">
        <v>47</v>
      </c>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row>
    <row r="300" spans="1:41" ht="12.75">
      <c r="A300" s="35" t="s">
        <v>598</v>
      </c>
      <c r="B300" s="35" t="s">
        <v>757</v>
      </c>
      <c r="C300" s="35" t="s">
        <v>515</v>
      </c>
      <c r="D300" s="35" t="s">
        <v>777</v>
      </c>
      <c r="E300" s="35" t="s">
        <v>778</v>
      </c>
      <c r="F300" s="36">
        <v>0.18511574074074075</v>
      </c>
      <c r="G300" s="36">
        <v>0.17297214814814815</v>
      </c>
      <c r="H300" s="38">
        <v>50.92</v>
      </c>
      <c r="I300" s="68"/>
      <c r="K300" s="70" t="s">
        <v>8</v>
      </c>
      <c r="L300" s="70">
        <v>47</v>
      </c>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row>
    <row r="301" spans="1:41" ht="12.75">
      <c r="A301" s="35" t="s">
        <v>598</v>
      </c>
      <c r="B301" s="35" t="s">
        <v>757</v>
      </c>
      <c r="C301" s="35" t="s">
        <v>779</v>
      </c>
      <c r="D301" s="35" t="s">
        <v>780</v>
      </c>
      <c r="E301" s="35" t="s">
        <v>781</v>
      </c>
      <c r="F301" s="36">
        <v>0.1796296296296296</v>
      </c>
      <c r="G301" s="36">
        <v>0.1796296296296296</v>
      </c>
      <c r="H301" s="38">
        <v>49.03</v>
      </c>
      <c r="I301" s="68"/>
      <c r="K301" s="70" t="s">
        <v>8</v>
      </c>
      <c r="L301" s="70">
        <v>34</v>
      </c>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row>
    <row r="302" spans="1:41" ht="12.75">
      <c r="A302" s="35" t="s">
        <v>598</v>
      </c>
      <c r="B302" s="35" t="s">
        <v>757</v>
      </c>
      <c r="C302" s="35" t="s">
        <v>782</v>
      </c>
      <c r="D302" s="35" t="s">
        <v>783</v>
      </c>
      <c r="E302" s="35" t="s">
        <v>784</v>
      </c>
      <c r="F302" s="36">
        <v>0.19973379629629628</v>
      </c>
      <c r="G302" s="36">
        <v>0.19973379629629628</v>
      </c>
      <c r="H302" s="38">
        <v>48.27</v>
      </c>
      <c r="I302" s="68"/>
      <c r="K302" s="70" t="s">
        <v>10</v>
      </c>
      <c r="L302" s="70">
        <v>32</v>
      </c>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row>
    <row r="303" spans="1:41" ht="12.75">
      <c r="A303" s="35" t="s">
        <v>598</v>
      </c>
      <c r="B303" s="35" t="s">
        <v>757</v>
      </c>
      <c r="C303" s="35" t="s">
        <v>785</v>
      </c>
      <c r="D303" s="35" t="s">
        <v>786</v>
      </c>
      <c r="E303" s="35" t="s">
        <v>787</v>
      </c>
      <c r="F303" s="36">
        <v>0.18743055555555554</v>
      </c>
      <c r="G303" s="36">
        <v>0.1856312222222222</v>
      </c>
      <c r="H303" s="38">
        <v>47.44</v>
      </c>
      <c r="I303" s="68"/>
      <c r="K303" s="70" t="s">
        <v>8</v>
      </c>
      <c r="L303" s="70">
        <v>39</v>
      </c>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row>
    <row r="304" spans="1:41" ht="12.75">
      <c r="A304" s="35" t="s">
        <v>598</v>
      </c>
      <c r="B304" s="35" t="s">
        <v>788</v>
      </c>
      <c r="C304" s="35" t="s">
        <v>59</v>
      </c>
      <c r="D304" s="35" t="s">
        <v>45</v>
      </c>
      <c r="E304" s="35" t="s">
        <v>131</v>
      </c>
      <c r="F304" s="36">
        <v>0.14847222222222223</v>
      </c>
      <c r="G304" s="36">
        <v>0.13766344444444445</v>
      </c>
      <c r="H304" s="38">
        <v>63.98</v>
      </c>
      <c r="I304" s="68"/>
      <c r="K304" s="70" t="s">
        <v>8</v>
      </c>
      <c r="L304" s="70">
        <v>48</v>
      </c>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row>
    <row r="305" spans="1:41" ht="12.75">
      <c r="A305" s="35" t="s">
        <v>598</v>
      </c>
      <c r="B305" s="35" t="s">
        <v>788</v>
      </c>
      <c r="C305" s="35" t="s">
        <v>84</v>
      </c>
      <c r="D305" s="35" t="s">
        <v>85</v>
      </c>
      <c r="E305" s="35" t="s">
        <v>132</v>
      </c>
      <c r="F305" s="36">
        <v>0.16700231481481484</v>
      </c>
      <c r="G305" s="36">
        <v>0.160105119212963</v>
      </c>
      <c r="H305" s="38">
        <v>60.22</v>
      </c>
      <c r="I305" s="68"/>
      <c r="K305" s="70" t="s">
        <v>10</v>
      </c>
      <c r="L305" s="70">
        <v>42</v>
      </c>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row>
    <row r="306" spans="1:41" ht="12.75">
      <c r="A306" s="35" t="s">
        <v>598</v>
      </c>
      <c r="B306" s="35" t="s">
        <v>788</v>
      </c>
      <c r="C306" s="35" t="s">
        <v>86</v>
      </c>
      <c r="D306" s="35" t="s">
        <v>87</v>
      </c>
      <c r="E306" s="35" t="s">
        <v>133</v>
      </c>
      <c r="F306" s="36">
        <v>0.17003472222222224</v>
      </c>
      <c r="G306" s="36">
        <v>0.15150093750000002</v>
      </c>
      <c r="H306" s="38">
        <v>58.13</v>
      </c>
      <c r="I306" s="68"/>
      <c r="K306" s="70" t="s">
        <v>8</v>
      </c>
      <c r="L306" s="70">
        <v>53</v>
      </c>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row>
    <row r="307" spans="1:41" ht="12.75">
      <c r="A307" s="35" t="s">
        <v>598</v>
      </c>
      <c r="B307" s="35" t="s">
        <v>788</v>
      </c>
      <c r="C307" s="35" t="s">
        <v>789</v>
      </c>
      <c r="D307" s="35" t="s">
        <v>790</v>
      </c>
      <c r="E307" s="35" t="s">
        <v>791</v>
      </c>
      <c r="F307" s="36">
        <v>0.1950347222222222</v>
      </c>
      <c r="G307" s="36">
        <v>0.1950347222222222</v>
      </c>
      <c r="H307" s="38">
        <v>49.43</v>
      </c>
      <c r="I307" s="68">
        <v>231.76</v>
      </c>
      <c r="K307" s="70" t="s">
        <v>10</v>
      </c>
      <c r="L307" s="70">
        <v>33</v>
      </c>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row>
    <row r="308" spans="1:41" ht="12.75">
      <c r="A308" s="35"/>
      <c r="B308" s="35"/>
      <c r="C308" s="35"/>
      <c r="D308" s="35"/>
      <c r="E308" s="35"/>
      <c r="F308" s="36"/>
      <c r="G308" s="36"/>
      <c r="H308" s="38"/>
      <c r="I308" s="68"/>
      <c r="K308" s="70"/>
      <c r="L308" s="70"/>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row>
    <row r="309" spans="7:9" ht="12.75">
      <c r="G309"/>
      <c r="H309"/>
      <c r="I309" s="71"/>
    </row>
    <row r="310" spans="1:41" ht="12.75">
      <c r="A310" s="35" t="s">
        <v>792</v>
      </c>
      <c r="B310" s="35" t="s">
        <v>20</v>
      </c>
      <c r="C310" s="35" t="s">
        <v>21</v>
      </c>
      <c r="D310" s="35" t="s">
        <v>22</v>
      </c>
      <c r="E310" s="35" t="s">
        <v>93</v>
      </c>
      <c r="F310" s="72">
        <v>0.12123842592592593</v>
      </c>
      <c r="G310" s="36">
        <v>0.11241226851851853</v>
      </c>
      <c r="H310" s="38">
        <v>78.35</v>
      </c>
      <c r="I310" s="73">
        <v>309.74</v>
      </c>
      <c r="K310" s="70" t="s">
        <v>8</v>
      </c>
      <c r="L310" s="35">
        <v>48</v>
      </c>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row>
    <row r="311" spans="1:41" ht="12.75">
      <c r="A311" s="35" t="s">
        <v>792</v>
      </c>
      <c r="B311" s="35" t="s">
        <v>20</v>
      </c>
      <c r="C311" s="35" t="s">
        <v>793</v>
      </c>
      <c r="D311" s="35" t="s">
        <v>542</v>
      </c>
      <c r="E311" s="35" t="s">
        <v>794</v>
      </c>
      <c r="F311" s="74">
        <v>0.11333333333333334</v>
      </c>
      <c r="G311" s="36">
        <v>0.11333333333333334</v>
      </c>
      <c r="H311" s="38">
        <v>77.71</v>
      </c>
      <c r="I311" s="73"/>
      <c r="K311" s="70" t="s">
        <v>8</v>
      </c>
      <c r="L311" s="35">
        <v>36</v>
      </c>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row>
    <row r="312" spans="1:41" ht="12.75">
      <c r="A312" s="35" t="s">
        <v>792</v>
      </c>
      <c r="B312" s="35" t="s">
        <v>20</v>
      </c>
      <c r="C312" s="35" t="s">
        <v>23</v>
      </c>
      <c r="D312" s="35" t="s">
        <v>24</v>
      </c>
      <c r="E312" s="35" t="s">
        <v>94</v>
      </c>
      <c r="F312" s="72">
        <v>0.11458333333333333</v>
      </c>
      <c r="G312" s="36">
        <v>0.11458333333333333</v>
      </c>
      <c r="H312" s="38">
        <v>76.86</v>
      </c>
      <c r="I312" s="73"/>
      <c r="K312" s="70" t="s">
        <v>8</v>
      </c>
      <c r="L312" s="35">
        <v>37</v>
      </c>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row>
    <row r="313" spans="1:41" ht="12.75">
      <c r="A313" s="35" t="s">
        <v>792</v>
      </c>
      <c r="B313" s="35" t="s">
        <v>20</v>
      </c>
      <c r="C313" s="35" t="s">
        <v>416</v>
      </c>
      <c r="D313" s="35" t="s">
        <v>415</v>
      </c>
      <c r="E313" s="35" t="s">
        <v>417</v>
      </c>
      <c r="F313" s="72">
        <v>0.13951388888888888</v>
      </c>
      <c r="G313" s="36">
        <v>0.11465251388888888</v>
      </c>
      <c r="H313" s="38">
        <v>76.82</v>
      </c>
      <c r="I313" s="73"/>
      <c r="K313" s="70" t="s">
        <v>8</v>
      </c>
      <c r="L313" s="35">
        <v>62</v>
      </c>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row>
    <row r="314" spans="1:41" ht="12.75">
      <c r="A314" s="35" t="s">
        <v>792</v>
      </c>
      <c r="B314" s="35" t="s">
        <v>20</v>
      </c>
      <c r="C314" s="35" t="s">
        <v>25</v>
      </c>
      <c r="D314" s="35" t="s">
        <v>26</v>
      </c>
      <c r="E314" s="35" t="s">
        <v>96</v>
      </c>
      <c r="F314" s="72">
        <v>0.14410879629629628</v>
      </c>
      <c r="G314" s="36">
        <v>0.12076317129629628</v>
      </c>
      <c r="H314" s="38">
        <v>72.93</v>
      </c>
      <c r="I314" s="73"/>
      <c r="K314" s="70" t="s">
        <v>8</v>
      </c>
      <c r="L314" s="35">
        <v>60</v>
      </c>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row>
    <row r="315" spans="1:41" ht="12.75">
      <c r="A315" s="35" t="s">
        <v>792</v>
      </c>
      <c r="B315" s="35" t="s">
        <v>20</v>
      </c>
      <c r="C315" s="35" t="s">
        <v>27</v>
      </c>
      <c r="D315" s="35" t="s">
        <v>28</v>
      </c>
      <c r="E315" s="35" t="s">
        <v>120</v>
      </c>
      <c r="F315" s="72">
        <v>0.12165509259259259</v>
      </c>
      <c r="G315" s="36">
        <v>0.12165509259259259</v>
      </c>
      <c r="H315" s="38">
        <v>72.4</v>
      </c>
      <c r="I315" s="73"/>
      <c r="K315" s="70" t="s">
        <v>8</v>
      </c>
      <c r="L315" s="35">
        <v>23</v>
      </c>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row>
    <row r="316" spans="1:41" ht="12.75">
      <c r="A316" s="35" t="s">
        <v>792</v>
      </c>
      <c r="B316" s="35" t="s">
        <v>20</v>
      </c>
      <c r="C316" s="35" t="s">
        <v>795</v>
      </c>
      <c r="D316" s="35" t="s">
        <v>796</v>
      </c>
      <c r="E316" s="35" t="s">
        <v>797</v>
      </c>
      <c r="F316" s="72">
        <v>0.1515162037037037</v>
      </c>
      <c r="G316" s="36">
        <v>0.13560700231481482</v>
      </c>
      <c r="H316" s="38">
        <v>71.1</v>
      </c>
      <c r="I316" s="73"/>
      <c r="K316" s="70" t="s">
        <v>10</v>
      </c>
      <c r="L316" s="35">
        <v>50</v>
      </c>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row>
    <row r="317" spans="1:41" ht="12.75">
      <c r="A317" s="35" t="s">
        <v>792</v>
      </c>
      <c r="B317" s="35" t="s">
        <v>20</v>
      </c>
      <c r="C317" s="35" t="s">
        <v>31</v>
      </c>
      <c r="D317" s="35" t="s">
        <v>32</v>
      </c>
      <c r="E317" s="35" t="s">
        <v>95</v>
      </c>
      <c r="F317" s="72">
        <v>0.12447916666666665</v>
      </c>
      <c r="G317" s="36">
        <v>0.12447916666666665</v>
      </c>
      <c r="H317" s="38">
        <v>70.75</v>
      </c>
      <c r="I317" s="73"/>
      <c r="K317" s="70" t="s">
        <v>8</v>
      </c>
      <c r="L317" s="35">
        <v>30</v>
      </c>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row>
    <row r="318" spans="1:41" ht="12.75">
      <c r="A318" s="35" t="s">
        <v>792</v>
      </c>
      <c r="B318" s="35" t="s">
        <v>20</v>
      </c>
      <c r="C318" s="35" t="s">
        <v>33</v>
      </c>
      <c r="D318" s="35" t="s">
        <v>34</v>
      </c>
      <c r="E318" s="35" t="s">
        <v>122</v>
      </c>
      <c r="F318" s="72">
        <v>0.1446875</v>
      </c>
      <c r="G318" s="36">
        <v>0.1320996875</v>
      </c>
      <c r="H318" s="38">
        <v>66.67</v>
      </c>
      <c r="I318" s="73"/>
      <c r="K318" s="70" t="s">
        <v>8</v>
      </c>
      <c r="L318" s="35">
        <v>50</v>
      </c>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row>
    <row r="319" spans="1:41" ht="12.75">
      <c r="A319" s="35" t="s">
        <v>792</v>
      </c>
      <c r="B319" s="35" t="s">
        <v>20</v>
      </c>
      <c r="C319" s="35" t="s">
        <v>29</v>
      </c>
      <c r="D319" s="35" t="s">
        <v>30</v>
      </c>
      <c r="E319" s="35" t="s">
        <v>121</v>
      </c>
      <c r="F319" s="72">
        <v>0.1618402777777778</v>
      </c>
      <c r="G319" s="36">
        <v>0.1448470486111111</v>
      </c>
      <c r="H319" s="38">
        <v>66.56</v>
      </c>
      <c r="I319" s="73"/>
      <c r="K319" s="70" t="s">
        <v>10</v>
      </c>
      <c r="L319" s="35">
        <v>50</v>
      </c>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row>
    <row r="320" spans="1:41" ht="12.75">
      <c r="A320" s="35" t="s">
        <v>792</v>
      </c>
      <c r="B320" s="35" t="s">
        <v>20</v>
      </c>
      <c r="C320" s="35" t="s">
        <v>35</v>
      </c>
      <c r="D320" s="35" t="s">
        <v>28</v>
      </c>
      <c r="E320" s="35" t="s">
        <v>97</v>
      </c>
      <c r="F320" s="72">
        <v>0.14975694444444446</v>
      </c>
      <c r="G320" s="36">
        <v>0.1334334375</v>
      </c>
      <c r="H320" s="38">
        <v>66</v>
      </c>
      <c r="I320" s="73"/>
      <c r="K320" s="70" t="s">
        <v>8</v>
      </c>
      <c r="L320" s="35">
        <v>53</v>
      </c>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row>
    <row r="321" spans="1:41" ht="12.75">
      <c r="A321" s="35" t="s">
        <v>792</v>
      </c>
      <c r="B321" s="35" t="s">
        <v>20</v>
      </c>
      <c r="C321" s="35" t="s">
        <v>798</v>
      </c>
      <c r="D321" s="35" t="s">
        <v>542</v>
      </c>
      <c r="E321" s="35" t="s">
        <v>799</v>
      </c>
      <c r="F321" s="72">
        <v>0.13980324074074074</v>
      </c>
      <c r="G321" s="36">
        <v>0.13359597685185184</v>
      </c>
      <c r="H321" s="38">
        <v>65.92</v>
      </c>
      <c r="I321" s="73"/>
      <c r="K321" s="70" t="s">
        <v>8</v>
      </c>
      <c r="L321" s="35">
        <v>44</v>
      </c>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row>
    <row r="322" spans="1:41" ht="12.75">
      <c r="A322" s="35" t="s">
        <v>792</v>
      </c>
      <c r="B322" s="35" t="s">
        <v>20</v>
      </c>
      <c r="C322" s="35" t="s">
        <v>36</v>
      </c>
      <c r="D322" s="35" t="s">
        <v>37</v>
      </c>
      <c r="E322" s="35" t="s">
        <v>98</v>
      </c>
      <c r="F322" s="72">
        <v>0.1697800925925926</v>
      </c>
      <c r="G322" s="36">
        <v>0.15466966435185187</v>
      </c>
      <c r="H322" s="38">
        <v>62.34</v>
      </c>
      <c r="I322" s="73"/>
      <c r="K322" s="70" t="s">
        <v>10</v>
      </c>
      <c r="L322" s="35">
        <v>48</v>
      </c>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row>
    <row r="323" spans="1:41" ht="12.75">
      <c r="A323" s="35" t="s">
        <v>792</v>
      </c>
      <c r="B323" s="35" t="s">
        <v>20</v>
      </c>
      <c r="C323" s="35" t="s">
        <v>38</v>
      </c>
      <c r="D323" s="35" t="s">
        <v>608</v>
      </c>
      <c r="E323" s="35" t="s">
        <v>609</v>
      </c>
      <c r="F323" s="72">
        <v>0.1474537037037037</v>
      </c>
      <c r="G323" s="36">
        <v>0.1419389351851852</v>
      </c>
      <c r="H323" s="38">
        <v>62.05</v>
      </c>
      <c r="I323" s="73"/>
      <c r="K323" s="70" t="s">
        <v>8</v>
      </c>
      <c r="L323" s="35">
        <v>43</v>
      </c>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row>
    <row r="324" spans="1:41" ht="12.75">
      <c r="A324" s="35" t="s">
        <v>792</v>
      </c>
      <c r="B324" s="35" t="s">
        <v>20</v>
      </c>
      <c r="C324" s="35" t="s">
        <v>613</v>
      </c>
      <c r="D324" s="35" t="s">
        <v>41</v>
      </c>
      <c r="E324" s="35" t="s">
        <v>800</v>
      </c>
      <c r="F324" s="72">
        <v>0.15211805555555555</v>
      </c>
      <c r="G324" s="36">
        <v>0.1474784548611111</v>
      </c>
      <c r="H324" s="38">
        <v>59.72</v>
      </c>
      <c r="I324" s="73"/>
      <c r="K324" s="70" t="s">
        <v>8</v>
      </c>
      <c r="L324" s="35">
        <v>42</v>
      </c>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row>
    <row r="325" spans="1:41" ht="12.75">
      <c r="A325" s="35" t="s">
        <v>792</v>
      </c>
      <c r="B325" s="35" t="s">
        <v>20</v>
      </c>
      <c r="C325" s="35" t="s">
        <v>616</v>
      </c>
      <c r="D325" s="35" t="s">
        <v>539</v>
      </c>
      <c r="E325" s="35" t="s">
        <v>617</v>
      </c>
      <c r="F325" s="72">
        <v>0.14770833333333333</v>
      </c>
      <c r="G325" s="36">
        <v>0.14770833333333333</v>
      </c>
      <c r="H325" s="38">
        <v>59.63</v>
      </c>
      <c r="I325" s="73"/>
      <c r="K325" s="70" t="s">
        <v>8</v>
      </c>
      <c r="L325" s="35">
        <v>32</v>
      </c>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row>
    <row r="326" spans="1:41" ht="12.75">
      <c r="A326" s="35" t="s">
        <v>792</v>
      </c>
      <c r="B326" s="35" t="s">
        <v>20</v>
      </c>
      <c r="C326" s="35" t="s">
        <v>39</v>
      </c>
      <c r="D326" s="35" t="s">
        <v>40</v>
      </c>
      <c r="E326" s="35" t="s">
        <v>801</v>
      </c>
      <c r="F326" s="72">
        <v>0.1518287037037037</v>
      </c>
      <c r="G326" s="36">
        <v>0.14932353009259258</v>
      </c>
      <c r="H326" s="38">
        <v>58.98</v>
      </c>
      <c r="I326" s="73"/>
      <c r="K326" s="70" t="s">
        <v>8</v>
      </c>
      <c r="L326" s="35">
        <v>40</v>
      </c>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row>
    <row r="327" spans="1:41" ht="12.75">
      <c r="A327" s="35" t="s">
        <v>792</v>
      </c>
      <c r="B327" s="35" t="s">
        <v>20</v>
      </c>
      <c r="C327" s="35" t="s">
        <v>802</v>
      </c>
      <c r="D327" s="35" t="s">
        <v>652</v>
      </c>
      <c r="E327" s="35" t="s">
        <v>803</v>
      </c>
      <c r="F327" s="72">
        <v>0.1620601851851852</v>
      </c>
      <c r="G327" s="36">
        <v>0.15142903703703706</v>
      </c>
      <c r="H327" s="38">
        <v>58.16</v>
      </c>
      <c r="I327" s="73"/>
      <c r="K327" s="70" t="s">
        <v>8</v>
      </c>
      <c r="L327" s="35">
        <v>47</v>
      </c>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row>
    <row r="328" spans="1:41" ht="12.75">
      <c r="A328" s="35" t="s">
        <v>792</v>
      </c>
      <c r="B328" s="35" t="s">
        <v>20</v>
      </c>
      <c r="C328" s="35" t="s">
        <v>804</v>
      </c>
      <c r="D328" s="35" t="s">
        <v>805</v>
      </c>
      <c r="E328" s="35" t="s">
        <v>806</v>
      </c>
      <c r="F328" s="72">
        <v>0.17075231481481482</v>
      </c>
      <c r="G328" s="36">
        <v>0.17075231481481482</v>
      </c>
      <c r="H328" s="38">
        <v>56.46</v>
      </c>
      <c r="I328" s="73"/>
      <c r="K328" s="70" t="s">
        <v>10</v>
      </c>
      <c r="L328" s="35">
        <v>31</v>
      </c>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row>
    <row r="329" spans="1:41" ht="12.75">
      <c r="A329" s="35" t="s">
        <v>792</v>
      </c>
      <c r="B329" s="35" t="s">
        <v>20</v>
      </c>
      <c r="C329" s="35" t="s">
        <v>627</v>
      </c>
      <c r="D329" s="35" t="s">
        <v>41</v>
      </c>
      <c r="E329" s="35" t="s">
        <v>807</v>
      </c>
      <c r="F329" s="72">
        <v>0.15736111111111112</v>
      </c>
      <c r="G329" s="36">
        <v>0.15736111111111112</v>
      </c>
      <c r="H329" s="38">
        <v>55.97</v>
      </c>
      <c r="I329" s="73"/>
      <c r="K329" s="70" t="s">
        <v>8</v>
      </c>
      <c r="L329" s="35">
        <v>35</v>
      </c>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row>
    <row r="330" spans="1:41" ht="12.75">
      <c r="A330" s="35" t="s">
        <v>792</v>
      </c>
      <c r="B330" s="35" t="s">
        <v>20</v>
      </c>
      <c r="C330" s="35" t="s">
        <v>629</v>
      </c>
      <c r="D330" s="35" t="s">
        <v>539</v>
      </c>
      <c r="E330" s="35" t="s">
        <v>630</v>
      </c>
      <c r="F330" s="72">
        <v>0.16619212962962962</v>
      </c>
      <c r="G330" s="36">
        <v>0.15881319907407407</v>
      </c>
      <c r="H330" s="38">
        <v>55.46</v>
      </c>
      <c r="I330" s="73"/>
      <c r="K330" s="70" t="s">
        <v>8</v>
      </c>
      <c r="L330" s="35">
        <v>44</v>
      </c>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row>
    <row r="331" spans="1:41" ht="12.75">
      <c r="A331" s="35" t="s">
        <v>792</v>
      </c>
      <c r="B331" s="35" t="s">
        <v>20</v>
      </c>
      <c r="C331" s="35" t="s">
        <v>808</v>
      </c>
      <c r="D331" s="35" t="s">
        <v>809</v>
      </c>
      <c r="E331" s="35" t="s">
        <v>810</v>
      </c>
      <c r="F331" s="72">
        <v>0.18561342592592592</v>
      </c>
      <c r="G331" s="36">
        <v>0.16673654050925926</v>
      </c>
      <c r="H331" s="38">
        <v>52.82</v>
      </c>
      <c r="I331" s="73"/>
      <c r="K331" s="70" t="s">
        <v>8</v>
      </c>
      <c r="L331" s="35">
        <v>52</v>
      </c>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row>
    <row r="332" spans="1:41" ht="12.75">
      <c r="A332" s="35" t="s">
        <v>792</v>
      </c>
      <c r="B332" s="35" t="s">
        <v>20</v>
      </c>
      <c r="C332" s="35" t="s">
        <v>43</v>
      </c>
      <c r="D332" s="35" t="s">
        <v>24</v>
      </c>
      <c r="E332" s="35" t="s">
        <v>811</v>
      </c>
      <c r="F332" s="72">
        <v>0.17177083333333332</v>
      </c>
      <c r="G332" s="36">
        <v>0.17177083333333332</v>
      </c>
      <c r="H332" s="38">
        <v>51.27</v>
      </c>
      <c r="I332" s="73"/>
      <c r="K332" s="70" t="s">
        <v>8</v>
      </c>
      <c r="L332" s="35">
        <v>29</v>
      </c>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row>
    <row r="333" spans="1:41" ht="12.75">
      <c r="A333" s="35" t="s">
        <v>792</v>
      </c>
      <c r="B333" s="35" t="s">
        <v>20</v>
      </c>
      <c r="C333" s="35" t="s">
        <v>812</v>
      </c>
      <c r="D333" s="35" t="s">
        <v>42</v>
      </c>
      <c r="E333" s="35" t="s">
        <v>813</v>
      </c>
      <c r="F333" s="72">
        <v>0.18828703703703706</v>
      </c>
      <c r="G333" s="36">
        <v>0.1732429027777778</v>
      </c>
      <c r="H333" s="38">
        <v>50.84</v>
      </c>
      <c r="I333" s="73"/>
      <c r="K333" s="70" t="s">
        <v>8</v>
      </c>
      <c r="L333" s="35">
        <v>49</v>
      </c>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row>
    <row r="334" spans="1:41" ht="12.75">
      <c r="A334" s="35" t="s">
        <v>792</v>
      </c>
      <c r="B334" s="35" t="s">
        <v>20</v>
      </c>
      <c r="C334" s="35" t="s">
        <v>814</v>
      </c>
      <c r="D334" s="35" t="s">
        <v>815</v>
      </c>
      <c r="E334" s="35" t="s">
        <v>816</v>
      </c>
      <c r="F334" s="72">
        <v>0.1734837962962963</v>
      </c>
      <c r="G334" s="36">
        <v>0.1734837962962963</v>
      </c>
      <c r="H334" s="38">
        <v>50.77</v>
      </c>
      <c r="I334" s="73"/>
      <c r="K334" s="70" t="s">
        <v>8</v>
      </c>
      <c r="L334" s="35">
        <v>36</v>
      </c>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row>
    <row r="335" spans="1:41" ht="12.75">
      <c r="A335" s="35" t="s">
        <v>792</v>
      </c>
      <c r="B335" s="35" t="s">
        <v>817</v>
      </c>
      <c r="C335" s="35" t="s">
        <v>59</v>
      </c>
      <c r="D335" s="35" t="s">
        <v>60</v>
      </c>
      <c r="E335" s="35" t="s">
        <v>123</v>
      </c>
      <c r="F335" s="74">
        <v>0.1322222222222222</v>
      </c>
      <c r="G335" s="36">
        <v>0.13004055555555555</v>
      </c>
      <c r="H335" s="38">
        <v>67.73</v>
      </c>
      <c r="I335" s="73">
        <v>269.09</v>
      </c>
      <c r="K335" s="70" t="s">
        <v>8</v>
      </c>
      <c r="L335" s="35">
        <v>40</v>
      </c>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row>
    <row r="336" spans="1:41" ht="12.75">
      <c r="A336" s="35" t="s">
        <v>792</v>
      </c>
      <c r="B336" s="35" t="s">
        <v>817</v>
      </c>
      <c r="C336" s="35" t="s">
        <v>818</v>
      </c>
      <c r="D336" s="35" t="s">
        <v>819</v>
      </c>
      <c r="E336" s="35" t="s">
        <v>820</v>
      </c>
      <c r="F336" s="72">
        <v>0.1432175925925926</v>
      </c>
      <c r="G336" s="36">
        <v>0.1432175925925926</v>
      </c>
      <c r="H336" s="38">
        <v>67.32</v>
      </c>
      <c r="I336" s="73"/>
      <c r="K336" s="70" t="s">
        <v>10</v>
      </c>
      <c r="L336" s="35">
        <v>30</v>
      </c>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row>
    <row r="337" spans="1:41" ht="12.75">
      <c r="A337" s="35" t="s">
        <v>792</v>
      </c>
      <c r="B337" s="35" t="s">
        <v>817</v>
      </c>
      <c r="C337" s="35" t="s">
        <v>821</v>
      </c>
      <c r="D337" s="35" t="s">
        <v>822</v>
      </c>
      <c r="E337" s="35" t="s">
        <v>823</v>
      </c>
      <c r="F337" s="72">
        <v>0.14322916666666666</v>
      </c>
      <c r="G337" s="36">
        <v>0.14322916666666666</v>
      </c>
      <c r="H337" s="38">
        <v>67.32</v>
      </c>
      <c r="I337" s="73"/>
      <c r="K337" s="70" t="s">
        <v>10</v>
      </c>
      <c r="L337" s="35">
        <v>31</v>
      </c>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row>
    <row r="338" spans="1:41" ht="12.75">
      <c r="A338" s="35" t="s">
        <v>792</v>
      </c>
      <c r="B338" s="35" t="s">
        <v>817</v>
      </c>
      <c r="C338" s="35" t="s">
        <v>824</v>
      </c>
      <c r="D338" s="35" t="s">
        <v>825</v>
      </c>
      <c r="E338" s="35" t="s">
        <v>826</v>
      </c>
      <c r="F338" s="72">
        <v>0.1445138888888889</v>
      </c>
      <c r="G338" s="36">
        <v>0.1445138888888889</v>
      </c>
      <c r="H338" s="38">
        <v>66.72</v>
      </c>
      <c r="I338" s="73"/>
      <c r="K338" s="70" t="s">
        <v>10</v>
      </c>
      <c r="L338" s="35">
        <v>24</v>
      </c>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row>
    <row r="339" spans="1:41" ht="12.75">
      <c r="A339" s="35" t="s">
        <v>792</v>
      </c>
      <c r="B339" s="35" t="s">
        <v>817</v>
      </c>
      <c r="C339" s="35" t="s">
        <v>61</v>
      </c>
      <c r="D339" s="35" t="s">
        <v>43</v>
      </c>
      <c r="E339" s="35" t="s">
        <v>124</v>
      </c>
      <c r="F339" s="72">
        <v>0.13967592592592593</v>
      </c>
      <c r="G339" s="36">
        <v>0.13967592592592593</v>
      </c>
      <c r="H339" s="38">
        <v>63.05</v>
      </c>
      <c r="I339" s="73"/>
      <c r="K339" s="70" t="s">
        <v>8</v>
      </c>
      <c r="L339" s="35">
        <v>28</v>
      </c>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row>
    <row r="340" spans="1:41" ht="12.75">
      <c r="A340" s="35" t="s">
        <v>792</v>
      </c>
      <c r="B340" s="35" t="s">
        <v>444</v>
      </c>
      <c r="C340" s="35" t="s">
        <v>651</v>
      </c>
      <c r="D340" s="35" t="s">
        <v>652</v>
      </c>
      <c r="E340" s="35" t="s">
        <v>653</v>
      </c>
      <c r="F340" s="74">
        <v>0.12266203703703704</v>
      </c>
      <c r="G340" s="36">
        <v>0.11199043981481482</v>
      </c>
      <c r="H340" s="38">
        <v>78.64</v>
      </c>
      <c r="I340" s="73">
        <v>281.03</v>
      </c>
      <c r="K340" s="70" t="s">
        <v>8</v>
      </c>
      <c r="L340" s="35">
        <v>50</v>
      </c>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row>
    <row r="341" spans="1:41" ht="12.75">
      <c r="A341" s="35" t="s">
        <v>792</v>
      </c>
      <c r="B341" s="35" t="s">
        <v>444</v>
      </c>
      <c r="C341" s="35" t="s">
        <v>467</v>
      </c>
      <c r="D341" s="35" t="s">
        <v>54</v>
      </c>
      <c r="E341" s="35" t="s">
        <v>468</v>
      </c>
      <c r="F341" s="72">
        <v>0.1258101851851852</v>
      </c>
      <c r="G341" s="36">
        <v>0.1258101851851852</v>
      </c>
      <c r="H341" s="38">
        <v>70</v>
      </c>
      <c r="I341" s="73"/>
      <c r="K341" s="70" t="s">
        <v>8</v>
      </c>
      <c r="L341" s="35">
        <v>31</v>
      </c>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row>
    <row r="342" spans="1:41" ht="12.75">
      <c r="A342" s="35" t="s">
        <v>792</v>
      </c>
      <c r="B342" s="35" t="s">
        <v>444</v>
      </c>
      <c r="C342" s="35" t="s">
        <v>476</v>
      </c>
      <c r="D342" s="35" t="s">
        <v>475</v>
      </c>
      <c r="E342" s="35" t="s">
        <v>477</v>
      </c>
      <c r="F342" s="72">
        <v>0.13185185185185186</v>
      </c>
      <c r="G342" s="36">
        <v>0.13185185185185186</v>
      </c>
      <c r="H342" s="38">
        <v>66.8</v>
      </c>
      <c r="I342" s="73"/>
      <c r="K342" s="70" t="s">
        <v>8</v>
      </c>
      <c r="L342" s="35">
        <v>35</v>
      </c>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row>
    <row r="343" spans="1:41" ht="12.75">
      <c r="A343" s="35" t="s">
        <v>792</v>
      </c>
      <c r="B343" s="35" t="s">
        <v>444</v>
      </c>
      <c r="C343" s="35" t="s">
        <v>660</v>
      </c>
      <c r="D343" s="35" t="s">
        <v>827</v>
      </c>
      <c r="E343" s="35" t="s">
        <v>828</v>
      </c>
      <c r="F343" s="72">
        <v>0.13652777777777778</v>
      </c>
      <c r="G343" s="36">
        <v>0.13427506944444445</v>
      </c>
      <c r="H343" s="38">
        <v>65.59</v>
      </c>
      <c r="I343" s="73"/>
      <c r="K343" s="70" t="s">
        <v>8</v>
      </c>
      <c r="L343" s="35">
        <v>40</v>
      </c>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row>
    <row r="344" spans="1:41" ht="12.75">
      <c r="A344" s="35" t="s">
        <v>792</v>
      </c>
      <c r="B344" s="35" t="s">
        <v>444</v>
      </c>
      <c r="C344" s="35" t="s">
        <v>53</v>
      </c>
      <c r="D344" s="35" t="s">
        <v>455</v>
      </c>
      <c r="E344" s="35" t="s">
        <v>456</v>
      </c>
      <c r="F344" s="72">
        <v>0.14283564814814814</v>
      </c>
      <c r="G344" s="36">
        <v>0.1344797627314815</v>
      </c>
      <c r="H344" s="38">
        <v>65.49</v>
      </c>
      <c r="I344" s="73"/>
      <c r="K344" s="70" t="s">
        <v>8</v>
      </c>
      <c r="L344" s="35">
        <v>46</v>
      </c>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row>
    <row r="345" spans="1:41" ht="12.75">
      <c r="A345" s="35" t="s">
        <v>792</v>
      </c>
      <c r="B345" s="35" t="s">
        <v>444</v>
      </c>
      <c r="C345" s="35" t="s">
        <v>829</v>
      </c>
      <c r="D345" s="35" t="s">
        <v>55</v>
      </c>
      <c r="E345" s="35" t="s">
        <v>830</v>
      </c>
      <c r="F345" s="72">
        <v>0.14331018518518518</v>
      </c>
      <c r="G345" s="36">
        <v>0.13795038425925926</v>
      </c>
      <c r="H345" s="38">
        <v>63.84</v>
      </c>
      <c r="I345" s="73"/>
      <c r="K345" s="70" t="s">
        <v>8</v>
      </c>
      <c r="L345" s="35">
        <v>43</v>
      </c>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row>
    <row r="346" spans="1:41" ht="12.75">
      <c r="A346" s="35" t="s">
        <v>792</v>
      </c>
      <c r="B346" s="35" t="s">
        <v>444</v>
      </c>
      <c r="C346" s="35" t="s">
        <v>56</v>
      </c>
      <c r="D346" s="35" t="s">
        <v>54</v>
      </c>
      <c r="E346" s="35" t="s">
        <v>101</v>
      </c>
      <c r="F346" s="72">
        <v>0.14657407407407408</v>
      </c>
      <c r="G346" s="36">
        <v>0.1410922037037037</v>
      </c>
      <c r="H346" s="38">
        <v>62.42</v>
      </c>
      <c r="I346" s="73"/>
      <c r="K346" s="70" t="s">
        <v>8</v>
      </c>
      <c r="L346" s="35">
        <v>43</v>
      </c>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row>
    <row r="347" spans="1:41" ht="12.75">
      <c r="A347" s="35" t="s">
        <v>792</v>
      </c>
      <c r="B347" s="35" t="s">
        <v>47</v>
      </c>
      <c r="C347" s="35" t="s">
        <v>831</v>
      </c>
      <c r="D347" s="35" t="s">
        <v>48</v>
      </c>
      <c r="E347" s="35" t="s">
        <v>832</v>
      </c>
      <c r="F347" s="72">
        <v>0.1390625</v>
      </c>
      <c r="G347" s="36">
        <v>0.12781234375</v>
      </c>
      <c r="H347" s="38">
        <v>75.44</v>
      </c>
      <c r="I347" s="73">
        <v>300.12</v>
      </c>
      <c r="K347" s="70" t="s">
        <v>10</v>
      </c>
      <c r="L347" s="35">
        <v>47</v>
      </c>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row>
    <row r="348" spans="1:41" ht="12.75">
      <c r="A348" s="35" t="s">
        <v>792</v>
      </c>
      <c r="B348" s="35" t="s">
        <v>47</v>
      </c>
      <c r="C348" s="35" t="s">
        <v>49</v>
      </c>
      <c r="D348" s="35" t="s">
        <v>11</v>
      </c>
      <c r="E348" s="35" t="s">
        <v>103</v>
      </c>
      <c r="F348" s="72">
        <v>0.12832175925925926</v>
      </c>
      <c r="G348" s="36">
        <v>0.1171577662037037</v>
      </c>
      <c r="H348" s="38">
        <v>75.17</v>
      </c>
      <c r="I348" s="73"/>
      <c r="K348" s="70" t="s">
        <v>8</v>
      </c>
      <c r="L348" s="35">
        <v>50</v>
      </c>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row>
    <row r="349" spans="1:41" ht="12.75">
      <c r="A349" s="35" t="s">
        <v>792</v>
      </c>
      <c r="B349" s="35" t="s">
        <v>47</v>
      </c>
      <c r="C349" s="35" t="s">
        <v>686</v>
      </c>
      <c r="D349" s="35" t="s">
        <v>687</v>
      </c>
      <c r="E349" s="35" t="s">
        <v>688</v>
      </c>
      <c r="F349" s="74">
        <v>0.1171875</v>
      </c>
      <c r="G349" s="36">
        <v>0.1171875</v>
      </c>
      <c r="H349" s="38">
        <v>75.16</v>
      </c>
      <c r="I349" s="73"/>
      <c r="K349" s="70" t="s">
        <v>8</v>
      </c>
      <c r="L349" s="35">
        <v>34</v>
      </c>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row>
    <row r="350" spans="1:41" ht="12.75">
      <c r="A350" s="35" t="s">
        <v>792</v>
      </c>
      <c r="B350" s="35" t="s">
        <v>47</v>
      </c>
      <c r="C350" s="35" t="s">
        <v>507</v>
      </c>
      <c r="D350" s="35" t="s">
        <v>40</v>
      </c>
      <c r="E350" s="35" t="s">
        <v>508</v>
      </c>
      <c r="F350" s="72">
        <v>0.1296875</v>
      </c>
      <c r="G350" s="36">
        <v>0.1296875</v>
      </c>
      <c r="H350" s="38">
        <v>74.35</v>
      </c>
      <c r="I350" s="73"/>
      <c r="K350" s="70" t="s">
        <v>10</v>
      </c>
      <c r="L350" s="35">
        <v>36</v>
      </c>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row>
    <row r="351" spans="1:41" ht="12.75">
      <c r="A351" s="35" t="s">
        <v>792</v>
      </c>
      <c r="B351" s="35" t="s">
        <v>47</v>
      </c>
      <c r="C351" s="35" t="s">
        <v>505</v>
      </c>
      <c r="D351" s="35" t="s">
        <v>833</v>
      </c>
      <c r="E351" s="35" t="s">
        <v>834</v>
      </c>
      <c r="F351" s="72">
        <v>0.12166666666666666</v>
      </c>
      <c r="G351" s="36">
        <v>0.12133816666666665</v>
      </c>
      <c r="H351" s="38">
        <v>72.58</v>
      </c>
      <c r="I351" s="73"/>
      <c r="K351" s="70" t="s">
        <v>8</v>
      </c>
      <c r="L351" s="35">
        <v>38</v>
      </c>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row>
    <row r="352" spans="1:41" ht="12.75">
      <c r="A352" s="35" t="s">
        <v>792</v>
      </c>
      <c r="B352" s="35" t="s">
        <v>47</v>
      </c>
      <c r="C352" s="35" t="s">
        <v>50</v>
      </c>
      <c r="D352" s="35" t="s">
        <v>51</v>
      </c>
      <c r="E352" s="35" t="s">
        <v>517</v>
      </c>
      <c r="F352" s="72">
        <v>0.12770833333333334</v>
      </c>
      <c r="G352" s="36">
        <v>0.12293204166666667</v>
      </c>
      <c r="H352" s="38">
        <v>71.64</v>
      </c>
      <c r="I352" s="73"/>
      <c r="K352" s="70" t="s">
        <v>8</v>
      </c>
      <c r="L352" s="35">
        <v>43</v>
      </c>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row>
    <row r="353" spans="1:41" ht="12.75">
      <c r="A353" s="35" t="s">
        <v>792</v>
      </c>
      <c r="B353" s="35" t="s">
        <v>47</v>
      </c>
      <c r="C353" s="35" t="s">
        <v>835</v>
      </c>
      <c r="D353" s="35" t="s">
        <v>836</v>
      </c>
      <c r="E353" s="35" t="s">
        <v>837</v>
      </c>
      <c r="F353" s="72">
        <v>0.14472222222222222</v>
      </c>
      <c r="G353" s="36">
        <v>0.12349147222222222</v>
      </c>
      <c r="H353" s="38">
        <v>71.32</v>
      </c>
      <c r="I353" s="73"/>
      <c r="K353" s="70" t="s">
        <v>8</v>
      </c>
      <c r="L353" s="35">
        <v>58</v>
      </c>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row>
    <row r="354" spans="1:41" ht="12.75">
      <c r="A354" s="35" t="s">
        <v>792</v>
      </c>
      <c r="B354" s="35" t="s">
        <v>47</v>
      </c>
      <c r="C354" s="35" t="s">
        <v>512</v>
      </c>
      <c r="D354" s="35" t="s">
        <v>511</v>
      </c>
      <c r="E354" s="35" t="s">
        <v>513</v>
      </c>
      <c r="F354" s="72">
        <v>0.13890046296296296</v>
      </c>
      <c r="G354" s="36">
        <v>0.1353585011574074</v>
      </c>
      <c r="H354" s="38">
        <v>71.23</v>
      </c>
      <c r="I354" s="73"/>
      <c r="K354" s="70" t="s">
        <v>10</v>
      </c>
      <c r="L354" s="35">
        <v>40</v>
      </c>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row>
    <row r="355" spans="1:41" ht="12.75">
      <c r="A355" s="35" t="s">
        <v>792</v>
      </c>
      <c r="B355" s="35" t="s">
        <v>47</v>
      </c>
      <c r="C355" s="35" t="s">
        <v>52</v>
      </c>
      <c r="D355" s="35" t="s">
        <v>45</v>
      </c>
      <c r="E355" s="35" t="s">
        <v>838</v>
      </c>
      <c r="F355" s="72">
        <v>0.12460648148148147</v>
      </c>
      <c r="G355" s="36">
        <v>0.12460648148148147</v>
      </c>
      <c r="H355" s="38">
        <v>70.68</v>
      </c>
      <c r="I355" s="73"/>
      <c r="K355" s="70" t="s">
        <v>8</v>
      </c>
      <c r="L355" s="35">
        <v>33</v>
      </c>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row>
    <row r="356" spans="1:41" ht="12.75">
      <c r="A356" s="35" t="s">
        <v>792</v>
      </c>
      <c r="B356" s="35" t="s">
        <v>47</v>
      </c>
      <c r="C356" s="35" t="s">
        <v>683</v>
      </c>
      <c r="D356" s="35" t="s">
        <v>839</v>
      </c>
      <c r="E356" s="35" t="s">
        <v>840</v>
      </c>
      <c r="F356" s="72">
        <v>0.14109953703703704</v>
      </c>
      <c r="G356" s="36">
        <v>0.12674971412037037</v>
      </c>
      <c r="H356" s="38">
        <v>69.49</v>
      </c>
      <c r="I356" s="73"/>
      <c r="K356" s="70" t="s">
        <v>8</v>
      </c>
      <c r="L356" s="35">
        <v>52</v>
      </c>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row>
    <row r="357" spans="1:41" ht="12.75">
      <c r="A357" s="35" t="s">
        <v>792</v>
      </c>
      <c r="B357" s="35" t="s">
        <v>47</v>
      </c>
      <c r="C357" s="35" t="s">
        <v>841</v>
      </c>
      <c r="D357" s="35" t="s">
        <v>842</v>
      </c>
      <c r="E357" s="35" t="s">
        <v>843</v>
      </c>
      <c r="F357" s="72">
        <v>0.1299537037037037</v>
      </c>
      <c r="G357" s="36">
        <v>0.1299537037037037</v>
      </c>
      <c r="H357" s="38">
        <v>67.77</v>
      </c>
      <c r="I357" s="73"/>
      <c r="K357" s="70" t="s">
        <v>8</v>
      </c>
      <c r="L357" s="35">
        <v>30</v>
      </c>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row>
    <row r="358" spans="1:41" ht="12.75">
      <c r="A358" s="35" t="s">
        <v>792</v>
      </c>
      <c r="B358" s="35" t="s">
        <v>47</v>
      </c>
      <c r="C358" s="35" t="s">
        <v>515</v>
      </c>
      <c r="D358" s="35" t="s">
        <v>514</v>
      </c>
      <c r="E358" s="35" t="s">
        <v>516</v>
      </c>
      <c r="F358" s="72">
        <v>0.1340625</v>
      </c>
      <c r="G358" s="36">
        <v>0.1340625</v>
      </c>
      <c r="H358" s="38">
        <v>65.69</v>
      </c>
      <c r="I358" s="73"/>
      <c r="K358" s="70" t="s">
        <v>8</v>
      </c>
      <c r="L358" s="35">
        <v>28</v>
      </c>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row>
    <row r="359" spans="1:41" ht="12.75">
      <c r="A359" s="35" t="s">
        <v>792</v>
      </c>
      <c r="B359" s="35" t="s">
        <v>47</v>
      </c>
      <c r="C359" s="35" t="s">
        <v>844</v>
      </c>
      <c r="D359" s="35" t="s">
        <v>845</v>
      </c>
      <c r="E359" s="35" t="s">
        <v>846</v>
      </c>
      <c r="F359" s="72">
        <v>0.14305555555555557</v>
      </c>
      <c r="G359" s="36">
        <v>0.1406951388888889</v>
      </c>
      <c r="H359" s="38">
        <v>62.6</v>
      </c>
      <c r="I359" s="73"/>
      <c r="K359" s="70" t="s">
        <v>8</v>
      </c>
      <c r="L359" s="35">
        <v>40</v>
      </c>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row>
    <row r="360" spans="1:41" ht="12.75">
      <c r="A360" s="35" t="s">
        <v>792</v>
      </c>
      <c r="B360" s="35" t="s">
        <v>47</v>
      </c>
      <c r="C360" s="35" t="s">
        <v>847</v>
      </c>
      <c r="D360" s="35" t="s">
        <v>848</v>
      </c>
      <c r="E360" s="35" t="s">
        <v>849</v>
      </c>
      <c r="F360" s="72">
        <v>0.18524305555555556</v>
      </c>
      <c r="G360" s="36">
        <v>0.1642735416666667</v>
      </c>
      <c r="H360" s="38">
        <v>58.69</v>
      </c>
      <c r="I360" s="73"/>
      <c r="K360" s="70" t="s">
        <v>10</v>
      </c>
      <c r="L360" s="35">
        <v>51</v>
      </c>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row>
    <row r="361" spans="1:41" ht="12.75">
      <c r="A361" s="35" t="s">
        <v>792</v>
      </c>
      <c r="B361" s="35" t="s">
        <v>47</v>
      </c>
      <c r="C361" s="35" t="s">
        <v>519</v>
      </c>
      <c r="D361" s="35" t="s">
        <v>850</v>
      </c>
      <c r="E361" s="35" t="s">
        <v>851</v>
      </c>
      <c r="F361" s="72">
        <v>0.16966435185185183</v>
      </c>
      <c r="G361" s="36">
        <v>0.16448958912037034</v>
      </c>
      <c r="H361" s="38">
        <v>53.54</v>
      </c>
      <c r="I361" s="73"/>
      <c r="K361" s="70" t="s">
        <v>8</v>
      </c>
      <c r="L361" s="35">
        <v>42</v>
      </c>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row>
    <row r="362" spans="1:41" ht="12.75">
      <c r="A362" s="35" t="s">
        <v>792</v>
      </c>
      <c r="B362" s="35" t="s">
        <v>7</v>
      </c>
      <c r="C362" s="35" t="s">
        <v>531</v>
      </c>
      <c r="D362" s="35" t="s">
        <v>530</v>
      </c>
      <c r="E362" s="35" t="s">
        <v>532</v>
      </c>
      <c r="F362" s="74">
        <v>0.10478009259259259</v>
      </c>
      <c r="G362" s="36">
        <v>0.10478009259259259</v>
      </c>
      <c r="H362" s="38">
        <v>84.06</v>
      </c>
      <c r="I362" s="73">
        <v>307.62</v>
      </c>
      <c r="K362" s="70" t="s">
        <v>8</v>
      </c>
      <c r="L362" s="35">
        <v>37</v>
      </c>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row>
    <row r="363" spans="1:41" ht="12.75">
      <c r="A363" s="35" t="s">
        <v>792</v>
      </c>
      <c r="B363" s="35" t="s">
        <v>7</v>
      </c>
      <c r="C363" s="35" t="s">
        <v>431</v>
      </c>
      <c r="D363" s="35" t="s">
        <v>430</v>
      </c>
      <c r="E363" s="35" t="s">
        <v>432</v>
      </c>
      <c r="F363" s="72">
        <v>0.13197916666666668</v>
      </c>
      <c r="G363" s="36">
        <v>0.11463710416666668</v>
      </c>
      <c r="H363" s="38">
        <v>76.83</v>
      </c>
      <c r="I363" s="73"/>
      <c r="K363" s="70" t="s">
        <v>8</v>
      </c>
      <c r="L363" s="35">
        <v>56</v>
      </c>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row>
    <row r="364" spans="1:41" ht="12.75">
      <c r="A364" s="35" t="s">
        <v>792</v>
      </c>
      <c r="B364" s="35" t="s">
        <v>7</v>
      </c>
      <c r="C364" s="35" t="s">
        <v>708</v>
      </c>
      <c r="D364" s="35" t="s">
        <v>11</v>
      </c>
      <c r="E364" s="35" t="s">
        <v>709</v>
      </c>
      <c r="F364" s="72">
        <v>0.13252314814814814</v>
      </c>
      <c r="G364" s="36">
        <v>0.12002621527777776</v>
      </c>
      <c r="H364" s="38">
        <v>73.38</v>
      </c>
      <c r="I364" s="73"/>
      <c r="K364" s="70" t="s">
        <v>8</v>
      </c>
      <c r="L364" s="35">
        <v>51</v>
      </c>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row>
    <row r="365" spans="1:41" ht="12.75">
      <c r="A365" s="35" t="s">
        <v>792</v>
      </c>
      <c r="B365" s="35" t="s">
        <v>7</v>
      </c>
      <c r="C365" s="35" t="s">
        <v>9</v>
      </c>
      <c r="D365" s="35" t="s">
        <v>852</v>
      </c>
      <c r="E365" s="35" t="s">
        <v>853</v>
      </c>
      <c r="F365" s="72">
        <v>0.1482175925925926</v>
      </c>
      <c r="G365" s="36">
        <v>0.13143936111111112</v>
      </c>
      <c r="H365" s="38">
        <v>73.35</v>
      </c>
      <c r="I365" s="73"/>
      <c r="K365" s="70" t="s">
        <v>10</v>
      </c>
      <c r="L365" s="35">
        <v>51</v>
      </c>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row>
    <row r="366" spans="1:41" ht="12.75">
      <c r="A366" s="35" t="s">
        <v>792</v>
      </c>
      <c r="B366" s="35" t="s">
        <v>7</v>
      </c>
      <c r="C366" s="35" t="s">
        <v>12</v>
      </c>
      <c r="D366" s="35" t="s">
        <v>13</v>
      </c>
      <c r="E366" s="35" t="s">
        <v>118</v>
      </c>
      <c r="F366" s="72">
        <v>0.12837962962962962</v>
      </c>
      <c r="G366" s="36">
        <v>0.12357823148148148</v>
      </c>
      <c r="H366" s="38">
        <v>71.27</v>
      </c>
      <c r="I366" s="73"/>
      <c r="K366" s="70" t="s">
        <v>8</v>
      </c>
      <c r="L366" s="35">
        <v>43</v>
      </c>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row>
    <row r="367" spans="1:41" ht="12.75">
      <c r="A367" s="35" t="s">
        <v>792</v>
      </c>
      <c r="B367" s="35" t="s">
        <v>7</v>
      </c>
      <c r="C367" s="35" t="s">
        <v>540</v>
      </c>
      <c r="D367" s="35" t="s">
        <v>15</v>
      </c>
      <c r="E367" s="35" t="s">
        <v>854</v>
      </c>
      <c r="F367" s="72">
        <v>0.16344907407407408</v>
      </c>
      <c r="G367" s="36">
        <v>0.12467895370370372</v>
      </c>
      <c r="H367" s="38">
        <v>70.64</v>
      </c>
      <c r="I367" s="73"/>
      <c r="K367" s="70" t="s">
        <v>8</v>
      </c>
      <c r="L367" s="35">
        <v>69</v>
      </c>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row>
    <row r="368" spans="1:41" ht="12.75">
      <c r="A368" s="35" t="s">
        <v>792</v>
      </c>
      <c r="B368" s="35" t="s">
        <v>7</v>
      </c>
      <c r="C368" s="35" t="s">
        <v>550</v>
      </c>
      <c r="D368" s="35" t="s">
        <v>15</v>
      </c>
      <c r="E368" s="35" t="s">
        <v>551</v>
      </c>
      <c r="F368" s="72">
        <v>0.1340162037037037</v>
      </c>
      <c r="G368" s="36">
        <v>0.13272964814814814</v>
      </c>
      <c r="H368" s="38">
        <v>66.35</v>
      </c>
      <c r="I368" s="73"/>
      <c r="K368" s="70" t="s">
        <v>8</v>
      </c>
      <c r="L368" s="35">
        <v>39</v>
      </c>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row>
    <row r="369" spans="1:41" ht="12.75">
      <c r="A369" s="35" t="s">
        <v>792</v>
      </c>
      <c r="B369" s="35" t="s">
        <v>7</v>
      </c>
      <c r="C369" s="35" t="s">
        <v>855</v>
      </c>
      <c r="D369" s="35" t="s">
        <v>14</v>
      </c>
      <c r="E369" s="35" t="s">
        <v>856</v>
      </c>
      <c r="F369" s="72">
        <v>0.1466087962962963</v>
      </c>
      <c r="G369" s="36">
        <v>0.13489475347222224</v>
      </c>
      <c r="H369" s="38">
        <v>65.29</v>
      </c>
      <c r="I369" s="73"/>
      <c r="K369" s="70" t="s">
        <v>8</v>
      </c>
      <c r="L369" s="35">
        <v>49</v>
      </c>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row>
    <row r="370" spans="1:41" ht="12.75">
      <c r="A370" s="35" t="s">
        <v>792</v>
      </c>
      <c r="B370" s="35" t="s">
        <v>7</v>
      </c>
      <c r="C370" s="35" t="s">
        <v>721</v>
      </c>
      <c r="D370" s="35" t="s">
        <v>16</v>
      </c>
      <c r="E370" s="35" t="s">
        <v>857</v>
      </c>
      <c r="F370" s="72">
        <v>0.16583333333333333</v>
      </c>
      <c r="G370" s="36">
        <v>0.13493858333333333</v>
      </c>
      <c r="H370" s="38">
        <v>65.27</v>
      </c>
      <c r="I370" s="73"/>
      <c r="K370" s="70" t="s">
        <v>8</v>
      </c>
      <c r="L370" s="35">
        <v>63</v>
      </c>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row>
    <row r="371" spans="1:41" ht="12.75">
      <c r="A371" s="35" t="s">
        <v>792</v>
      </c>
      <c r="B371" s="35" t="s">
        <v>7</v>
      </c>
      <c r="C371" s="35" t="s">
        <v>858</v>
      </c>
      <c r="D371" s="35" t="s">
        <v>509</v>
      </c>
      <c r="E371" s="35" t="s">
        <v>859</v>
      </c>
      <c r="F371" s="72">
        <v>0.14009259259259257</v>
      </c>
      <c r="G371" s="36">
        <v>0.14009259259259257</v>
      </c>
      <c r="H371" s="38">
        <v>62.87</v>
      </c>
      <c r="I371" s="73"/>
      <c r="K371" s="70" t="s">
        <v>8</v>
      </c>
      <c r="L371" s="35">
        <v>31</v>
      </c>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row>
    <row r="372" spans="1:41" ht="12.75">
      <c r="A372" s="35" t="s">
        <v>792</v>
      </c>
      <c r="B372" s="35" t="s">
        <v>7</v>
      </c>
      <c r="C372" s="35" t="s">
        <v>17</v>
      </c>
      <c r="D372" s="35" t="s">
        <v>18</v>
      </c>
      <c r="E372" s="35" t="s">
        <v>119</v>
      </c>
      <c r="F372" s="72">
        <v>0.1555439814814815</v>
      </c>
      <c r="G372" s="36">
        <v>0.1555439814814815</v>
      </c>
      <c r="H372" s="38">
        <v>61.99</v>
      </c>
      <c r="I372" s="73"/>
      <c r="K372" s="70" t="s">
        <v>10</v>
      </c>
      <c r="L372" s="35">
        <v>28</v>
      </c>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row>
    <row r="373" spans="1:41" ht="12.75">
      <c r="A373" s="35" t="s">
        <v>792</v>
      </c>
      <c r="B373" s="35" t="s">
        <v>7</v>
      </c>
      <c r="C373" s="35" t="s">
        <v>860</v>
      </c>
      <c r="D373" s="35" t="s">
        <v>861</v>
      </c>
      <c r="E373" s="35" t="s">
        <v>862</v>
      </c>
      <c r="F373" s="72">
        <v>0.15993055555555555</v>
      </c>
      <c r="G373" s="36">
        <v>0.15585232638888888</v>
      </c>
      <c r="H373" s="38">
        <v>61.86</v>
      </c>
      <c r="I373" s="73"/>
      <c r="K373" s="70" t="s">
        <v>10</v>
      </c>
      <c r="L373" s="35">
        <v>40</v>
      </c>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row>
    <row r="374" spans="1:41" ht="12.75">
      <c r="A374" s="35" t="s">
        <v>792</v>
      </c>
      <c r="B374" s="35" t="s">
        <v>7</v>
      </c>
      <c r="C374" s="35" t="s">
        <v>436</v>
      </c>
      <c r="D374" s="35" t="s">
        <v>435</v>
      </c>
      <c r="E374" s="35" t="s">
        <v>437</v>
      </c>
      <c r="F374" s="72">
        <v>0.1621875</v>
      </c>
      <c r="G374" s="36">
        <v>0.16184690625</v>
      </c>
      <c r="H374" s="38">
        <v>59.57</v>
      </c>
      <c r="I374" s="73"/>
      <c r="K374" s="70" t="s">
        <v>10</v>
      </c>
      <c r="L374" s="35">
        <v>37</v>
      </c>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row>
    <row r="375" spans="1:41" ht="12.75">
      <c r="A375" s="35" t="s">
        <v>792</v>
      </c>
      <c r="B375" s="35" t="s">
        <v>7</v>
      </c>
      <c r="C375" s="35" t="s">
        <v>863</v>
      </c>
      <c r="D375" s="35" t="s">
        <v>864</v>
      </c>
      <c r="E375" s="35" t="s">
        <v>865</v>
      </c>
      <c r="F375" s="72">
        <v>0.1980208333333333</v>
      </c>
      <c r="G375" s="36">
        <v>0.1772286458333333</v>
      </c>
      <c r="H375" s="38">
        <v>54.4</v>
      </c>
      <c r="I375" s="73"/>
      <c r="K375" s="70" t="s">
        <v>10</v>
      </c>
      <c r="L375" s="35">
        <v>50</v>
      </c>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row>
    <row r="376" spans="1:41" ht="12.75">
      <c r="A376" s="35" t="s">
        <v>792</v>
      </c>
      <c r="B376" s="35" t="s">
        <v>563</v>
      </c>
      <c r="C376" s="35" t="s">
        <v>866</v>
      </c>
      <c r="D376" s="35" t="s">
        <v>867</v>
      </c>
      <c r="E376" s="35" t="s">
        <v>868</v>
      </c>
      <c r="F376" s="72">
        <v>0.1413310185185185</v>
      </c>
      <c r="G376" s="36">
        <v>0.13993184143518517</v>
      </c>
      <c r="H376" s="38">
        <v>68.9</v>
      </c>
      <c r="I376" s="73">
        <v>253.38</v>
      </c>
      <c r="K376" s="70" t="s">
        <v>10</v>
      </c>
      <c r="L376" s="35">
        <v>38</v>
      </c>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row>
    <row r="377" spans="1:41" ht="12.75">
      <c r="A377" s="35" t="s">
        <v>792</v>
      </c>
      <c r="B377" s="35" t="s">
        <v>563</v>
      </c>
      <c r="C377" s="35" t="s">
        <v>869</v>
      </c>
      <c r="D377" s="35" t="s">
        <v>870</v>
      </c>
      <c r="E377" s="35" t="s">
        <v>871</v>
      </c>
      <c r="F377" s="74">
        <v>0.1297800925925926</v>
      </c>
      <c r="G377" s="36">
        <v>0.1297800925925926</v>
      </c>
      <c r="H377" s="38">
        <v>67.86</v>
      </c>
      <c r="I377" s="73"/>
      <c r="K377" s="70" t="s">
        <v>8</v>
      </c>
      <c r="L377" s="35">
        <v>30</v>
      </c>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row>
    <row r="378" spans="1:41" ht="12.75">
      <c r="A378" s="35" t="s">
        <v>792</v>
      </c>
      <c r="B378" s="35" t="s">
        <v>563</v>
      </c>
      <c r="C378" s="35" t="s">
        <v>872</v>
      </c>
      <c r="D378" s="35" t="s">
        <v>873</v>
      </c>
      <c r="E378" s="35" t="s">
        <v>874</v>
      </c>
      <c r="F378" s="72">
        <v>0.14474537037037036</v>
      </c>
      <c r="G378" s="36">
        <v>0.14474537037037036</v>
      </c>
      <c r="H378" s="38">
        <v>60.85</v>
      </c>
      <c r="I378" s="73"/>
      <c r="K378" s="70" t="s">
        <v>8</v>
      </c>
      <c r="L378" s="35">
        <v>28</v>
      </c>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row>
    <row r="379" spans="1:41" ht="12.75">
      <c r="A379" s="35" t="s">
        <v>792</v>
      </c>
      <c r="B379" s="35" t="s">
        <v>563</v>
      </c>
      <c r="C379" s="35" t="s">
        <v>875</v>
      </c>
      <c r="D379" s="35" t="s">
        <v>876</v>
      </c>
      <c r="E379" s="35" t="s">
        <v>877</v>
      </c>
      <c r="F379" s="72">
        <v>0.1594560185185185</v>
      </c>
      <c r="G379" s="36">
        <v>0.1579252407407407</v>
      </c>
      <c r="H379" s="38">
        <v>55.77</v>
      </c>
      <c r="I379" s="73"/>
      <c r="K379" s="70" t="s">
        <v>8</v>
      </c>
      <c r="L379" s="35">
        <v>39</v>
      </c>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row>
    <row r="380" spans="1:41" ht="12.75">
      <c r="A380" s="35" t="s">
        <v>792</v>
      </c>
      <c r="B380" s="35" t="s">
        <v>563</v>
      </c>
      <c r="C380" s="35" t="s">
        <v>878</v>
      </c>
      <c r="D380" s="35" t="s">
        <v>879</v>
      </c>
      <c r="E380" s="35" t="s">
        <v>880</v>
      </c>
      <c r="F380" s="72">
        <v>0.2217361111111111</v>
      </c>
      <c r="G380" s="36">
        <v>0.2217361111111111</v>
      </c>
      <c r="H380" s="38">
        <v>43.48</v>
      </c>
      <c r="I380" s="73"/>
      <c r="K380" s="70" t="s">
        <v>10</v>
      </c>
      <c r="L380" s="35">
        <v>36</v>
      </c>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row>
    <row r="381" spans="1:41" ht="12.75">
      <c r="A381" s="35" t="s">
        <v>792</v>
      </c>
      <c r="B381" s="35" t="s">
        <v>881</v>
      </c>
      <c r="C381" s="35" t="s">
        <v>519</v>
      </c>
      <c r="D381" s="35" t="s">
        <v>16</v>
      </c>
      <c r="E381" s="35" t="s">
        <v>730</v>
      </c>
      <c r="F381" s="72">
        <v>0.13766203703703703</v>
      </c>
      <c r="G381" s="36">
        <v>0.11642078472222221</v>
      </c>
      <c r="H381" s="38">
        <v>75.65</v>
      </c>
      <c r="I381" s="73">
        <v>283.25</v>
      </c>
      <c r="K381" s="70" t="s">
        <v>8</v>
      </c>
      <c r="L381" s="35">
        <v>59</v>
      </c>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row>
    <row r="382" spans="1:41" ht="12.75">
      <c r="A382" s="35" t="s">
        <v>792</v>
      </c>
      <c r="B382" s="35" t="s">
        <v>881</v>
      </c>
      <c r="C382" s="35" t="s">
        <v>515</v>
      </c>
      <c r="D382" s="35" t="s">
        <v>882</v>
      </c>
      <c r="E382" s="35" t="s">
        <v>883</v>
      </c>
      <c r="F382" s="74">
        <v>0.12444444444444445</v>
      </c>
      <c r="G382" s="36">
        <v>0.12444444444444445</v>
      </c>
      <c r="H382" s="38">
        <v>70.77</v>
      </c>
      <c r="I382" s="73"/>
      <c r="K382" s="70" t="s">
        <v>8</v>
      </c>
      <c r="L382" s="35">
        <v>32</v>
      </c>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row>
    <row r="383" spans="1:41" ht="12.75">
      <c r="A383" s="35" t="s">
        <v>792</v>
      </c>
      <c r="B383" s="35" t="s">
        <v>881</v>
      </c>
      <c r="C383" s="35" t="s">
        <v>747</v>
      </c>
      <c r="D383" s="35" t="s">
        <v>748</v>
      </c>
      <c r="E383" s="35" t="s">
        <v>749</v>
      </c>
      <c r="F383" s="72">
        <v>0.1280787037037037</v>
      </c>
      <c r="G383" s="36">
        <v>0.1280787037037037</v>
      </c>
      <c r="H383" s="38">
        <v>68.76</v>
      </c>
      <c r="I383" s="73"/>
      <c r="K383" s="70" t="s">
        <v>8</v>
      </c>
      <c r="L383" s="35">
        <v>31</v>
      </c>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row>
    <row r="384" spans="1:41" ht="12.75">
      <c r="A384" s="35" t="s">
        <v>792</v>
      </c>
      <c r="B384" s="35" t="s">
        <v>881</v>
      </c>
      <c r="C384" s="35" t="s">
        <v>734</v>
      </c>
      <c r="D384" s="35" t="s">
        <v>57</v>
      </c>
      <c r="E384" s="35" t="s">
        <v>735</v>
      </c>
      <c r="F384" s="72">
        <v>0.1452199074074074</v>
      </c>
      <c r="G384" s="36">
        <v>0.1293909375</v>
      </c>
      <c r="H384" s="38">
        <v>68.07</v>
      </c>
      <c r="I384" s="73"/>
      <c r="K384" s="70" t="s">
        <v>8</v>
      </c>
      <c r="L384" s="35">
        <v>53</v>
      </c>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row>
    <row r="385" spans="1:41" ht="12.75">
      <c r="A385" s="35" t="s">
        <v>792</v>
      </c>
      <c r="B385" s="35" t="s">
        <v>881</v>
      </c>
      <c r="C385" s="35" t="s">
        <v>738</v>
      </c>
      <c r="D385" s="35" t="s">
        <v>739</v>
      </c>
      <c r="E385" s="35" t="s">
        <v>740</v>
      </c>
      <c r="F385" s="72">
        <v>0.15534722222222222</v>
      </c>
      <c r="G385" s="36">
        <v>0.150158625</v>
      </c>
      <c r="H385" s="38">
        <v>64.21</v>
      </c>
      <c r="I385" s="73"/>
      <c r="K385" s="70" t="s">
        <v>10</v>
      </c>
      <c r="L385" s="35">
        <v>41</v>
      </c>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row>
    <row r="386" spans="1:41" ht="12.75">
      <c r="A386" s="35" t="s">
        <v>792</v>
      </c>
      <c r="B386" s="35" t="s">
        <v>881</v>
      </c>
      <c r="C386" s="35" t="s">
        <v>884</v>
      </c>
      <c r="D386" s="35" t="s">
        <v>885</v>
      </c>
      <c r="E386" s="35" t="s">
        <v>886</v>
      </c>
      <c r="F386" s="72">
        <v>0.1473611111111111</v>
      </c>
      <c r="G386" s="36">
        <v>0.14184980555555557</v>
      </c>
      <c r="H386" s="38">
        <v>62.09</v>
      </c>
      <c r="I386" s="73"/>
      <c r="K386" s="70" t="s">
        <v>8</v>
      </c>
      <c r="L386" s="35">
        <v>43</v>
      </c>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row>
    <row r="387" spans="1:41" ht="12.75">
      <c r="A387" s="35" t="s">
        <v>792</v>
      </c>
      <c r="B387" s="35" t="s">
        <v>881</v>
      </c>
      <c r="C387" s="35" t="s">
        <v>887</v>
      </c>
      <c r="D387" s="35" t="s">
        <v>58</v>
      </c>
      <c r="E387" s="35" t="s">
        <v>888</v>
      </c>
      <c r="F387" s="72">
        <v>0.15420138888888887</v>
      </c>
      <c r="G387" s="36">
        <v>0.1473548472222222</v>
      </c>
      <c r="H387" s="38">
        <v>59.77</v>
      </c>
      <c r="I387" s="73"/>
      <c r="K387" s="70" t="s">
        <v>8</v>
      </c>
      <c r="L387" s="35">
        <v>44</v>
      </c>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row>
    <row r="388" spans="1:41" ht="12.75">
      <c r="A388" s="35" t="s">
        <v>792</v>
      </c>
      <c r="B388" s="35" t="s">
        <v>881</v>
      </c>
      <c r="C388" s="35" t="s">
        <v>889</v>
      </c>
      <c r="D388" s="35" t="s">
        <v>22</v>
      </c>
      <c r="E388" s="35" t="s">
        <v>890</v>
      </c>
      <c r="F388" s="72">
        <v>0.17805555555555555</v>
      </c>
      <c r="G388" s="36">
        <v>0.15994730555555556</v>
      </c>
      <c r="H388" s="38">
        <v>55.06</v>
      </c>
      <c r="I388" s="73"/>
      <c r="K388" s="70" t="s">
        <v>8</v>
      </c>
      <c r="L388" s="35">
        <v>52</v>
      </c>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row>
    <row r="389" spans="1:41" ht="12.75">
      <c r="A389" s="35" t="s">
        <v>792</v>
      </c>
      <c r="B389" s="35" t="s">
        <v>881</v>
      </c>
      <c r="C389" s="35" t="s">
        <v>754</v>
      </c>
      <c r="D389" s="35" t="s">
        <v>755</v>
      </c>
      <c r="E389" s="35" t="s">
        <v>756</v>
      </c>
      <c r="F389" s="72">
        <v>0.17480324074074075</v>
      </c>
      <c r="G389" s="36">
        <v>0.17480324074074075</v>
      </c>
      <c r="H389" s="38">
        <v>50.38</v>
      </c>
      <c r="I389" s="73"/>
      <c r="K389" s="70" t="s">
        <v>8</v>
      </c>
      <c r="L389" s="35">
        <v>37</v>
      </c>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row>
    <row r="390" spans="1:41" ht="12.75">
      <c r="A390" s="35" t="s">
        <v>792</v>
      </c>
      <c r="B390" s="35" t="s">
        <v>881</v>
      </c>
      <c r="C390" s="35" t="s">
        <v>891</v>
      </c>
      <c r="D390" s="35" t="s">
        <v>46</v>
      </c>
      <c r="E390" s="35" t="s">
        <v>892</v>
      </c>
      <c r="F390" s="72">
        <v>0.18212962962962964</v>
      </c>
      <c r="G390" s="36">
        <v>0.17784958333333334</v>
      </c>
      <c r="H390" s="38">
        <v>49.52</v>
      </c>
      <c r="I390" s="73"/>
      <c r="K390" s="70" t="s">
        <v>8</v>
      </c>
      <c r="L390" s="35">
        <v>41</v>
      </c>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row>
    <row r="391" spans="1:41" ht="12.75">
      <c r="A391" s="35" t="s">
        <v>792</v>
      </c>
      <c r="B391" s="35" t="s">
        <v>893</v>
      </c>
      <c r="C391" s="35" t="s">
        <v>894</v>
      </c>
      <c r="D391" s="35" t="s">
        <v>895</v>
      </c>
      <c r="E391" s="35" t="s">
        <v>896</v>
      </c>
      <c r="F391" s="74">
        <v>0.14421296296296296</v>
      </c>
      <c r="G391" s="36">
        <v>0.14382358796296296</v>
      </c>
      <c r="H391" s="38">
        <v>61.24</v>
      </c>
      <c r="I391" s="73"/>
      <c r="K391" s="70" t="s">
        <v>8</v>
      </c>
      <c r="L391" s="35">
        <v>38</v>
      </c>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row>
    <row r="392" spans="1:41" ht="12.75">
      <c r="A392" s="35" t="s">
        <v>792</v>
      </c>
      <c r="B392" s="35" t="s">
        <v>893</v>
      </c>
      <c r="C392" s="35" t="s">
        <v>62</v>
      </c>
      <c r="D392" s="35" t="s">
        <v>45</v>
      </c>
      <c r="E392" s="35" t="s">
        <v>125</v>
      </c>
      <c r="F392" s="72">
        <v>0.14565972222222223</v>
      </c>
      <c r="G392" s="36">
        <v>0.14565972222222223</v>
      </c>
      <c r="H392" s="38">
        <v>60.46</v>
      </c>
      <c r="I392" s="73"/>
      <c r="K392" s="70" t="s">
        <v>8</v>
      </c>
      <c r="L392" s="35">
        <v>28</v>
      </c>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row>
    <row r="393" spans="1:41" ht="12.75">
      <c r="A393" s="35" t="s">
        <v>792</v>
      </c>
      <c r="B393" s="35" t="s">
        <v>893</v>
      </c>
      <c r="C393" s="35" t="s">
        <v>897</v>
      </c>
      <c r="D393" s="35" t="s">
        <v>542</v>
      </c>
      <c r="E393" s="35" t="s">
        <v>898</v>
      </c>
      <c r="F393" s="72">
        <v>0.1624884259259259</v>
      </c>
      <c r="G393" s="36">
        <v>0.14835193287037035</v>
      </c>
      <c r="H393" s="38">
        <v>59.37</v>
      </c>
      <c r="I393" s="73">
        <v>232.42</v>
      </c>
      <c r="K393" s="70" t="s">
        <v>8</v>
      </c>
      <c r="L393" s="35">
        <v>50</v>
      </c>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row>
    <row r="394" spans="1:41" ht="12.75">
      <c r="A394" s="35" t="s">
        <v>792</v>
      </c>
      <c r="B394" s="35" t="s">
        <v>893</v>
      </c>
      <c r="C394" s="35" t="s">
        <v>899</v>
      </c>
      <c r="D394" s="35" t="s">
        <v>900</v>
      </c>
      <c r="E394" s="35" t="s">
        <v>901</v>
      </c>
      <c r="F394" s="72">
        <v>0.17817129629629627</v>
      </c>
      <c r="G394" s="36">
        <v>0.1715076898148148</v>
      </c>
      <c r="H394" s="38">
        <v>51.35</v>
      </c>
      <c r="I394" s="73"/>
      <c r="K394" s="70" t="s">
        <v>8</v>
      </c>
      <c r="L394" s="35">
        <v>43</v>
      </c>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row>
    <row r="395" spans="1:41" ht="12.75">
      <c r="A395" s="35" t="s">
        <v>792</v>
      </c>
      <c r="B395" s="35" t="s">
        <v>902</v>
      </c>
      <c r="C395" s="35" t="s">
        <v>903</v>
      </c>
      <c r="D395" s="35" t="s">
        <v>44</v>
      </c>
      <c r="E395" s="35" t="s">
        <v>904</v>
      </c>
      <c r="F395" s="74">
        <v>0.11315972222222222</v>
      </c>
      <c r="G395" s="36">
        <v>0.11207338888888888</v>
      </c>
      <c r="H395" s="38">
        <v>78.59</v>
      </c>
      <c r="I395" s="73"/>
      <c r="K395" s="70" t="s">
        <v>8</v>
      </c>
      <c r="L395" s="35">
        <v>39</v>
      </c>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row>
    <row r="396" spans="1:41" ht="12.75">
      <c r="A396" s="35" t="s">
        <v>792</v>
      </c>
      <c r="B396" s="35" t="s">
        <v>902</v>
      </c>
      <c r="C396" s="35" t="s">
        <v>573</v>
      </c>
      <c r="D396" s="35" t="s">
        <v>542</v>
      </c>
      <c r="E396" s="35" t="s">
        <v>574</v>
      </c>
      <c r="F396" s="72">
        <v>0.11607638888888888</v>
      </c>
      <c r="G396" s="36">
        <v>0.11253605902777777</v>
      </c>
      <c r="H396" s="38">
        <v>78.26</v>
      </c>
      <c r="I396" s="73"/>
      <c r="K396" s="70" t="s">
        <v>8</v>
      </c>
      <c r="L396" s="35">
        <v>42</v>
      </c>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row>
    <row r="397" spans="1:41" ht="12.75">
      <c r="A397" s="35" t="s">
        <v>792</v>
      </c>
      <c r="B397" s="35" t="s">
        <v>902</v>
      </c>
      <c r="C397" s="35" t="s">
        <v>758</v>
      </c>
      <c r="D397" s="35" t="s">
        <v>759</v>
      </c>
      <c r="E397" s="35" t="s">
        <v>760</v>
      </c>
      <c r="F397" s="72">
        <v>0.12946759259259258</v>
      </c>
      <c r="G397" s="36">
        <v>0.12616616898148147</v>
      </c>
      <c r="H397" s="38">
        <v>76.42</v>
      </c>
      <c r="I397" s="73">
        <v>308.11</v>
      </c>
      <c r="K397" s="70" t="s">
        <v>10</v>
      </c>
      <c r="L397" s="35">
        <v>40</v>
      </c>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row>
    <row r="398" spans="1:41" ht="12.75">
      <c r="A398" s="35" t="s">
        <v>792</v>
      </c>
      <c r="B398" s="35" t="s">
        <v>902</v>
      </c>
      <c r="C398" s="35" t="s">
        <v>764</v>
      </c>
      <c r="D398" s="35" t="s">
        <v>765</v>
      </c>
      <c r="E398" s="35" t="s">
        <v>766</v>
      </c>
      <c r="F398" s="72">
        <v>0.11768518518518518</v>
      </c>
      <c r="G398" s="36">
        <v>0.11768518518518518</v>
      </c>
      <c r="H398" s="38">
        <v>74.84</v>
      </c>
      <c r="I398" s="73"/>
      <c r="K398" s="70" t="s">
        <v>8</v>
      </c>
      <c r="L398" s="35">
        <v>37</v>
      </c>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row>
    <row r="399" spans="1:41" ht="12.75">
      <c r="A399" s="35" t="s">
        <v>792</v>
      </c>
      <c r="B399" s="35" t="s">
        <v>902</v>
      </c>
      <c r="C399" s="35" t="s">
        <v>773</v>
      </c>
      <c r="D399" s="35" t="s">
        <v>19</v>
      </c>
      <c r="E399" s="35" t="s">
        <v>774</v>
      </c>
      <c r="F399" s="72">
        <v>0.13621527777777778</v>
      </c>
      <c r="G399" s="36">
        <v>0.12236218402777778</v>
      </c>
      <c r="H399" s="38">
        <v>71.98</v>
      </c>
      <c r="I399" s="73"/>
      <c r="K399" s="70" t="s">
        <v>8</v>
      </c>
      <c r="L399" s="35">
        <v>52</v>
      </c>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row>
    <row r="400" spans="1:41" ht="12.75">
      <c r="A400" s="35" t="s">
        <v>792</v>
      </c>
      <c r="B400" s="35" t="s">
        <v>902</v>
      </c>
      <c r="C400" s="35" t="s">
        <v>761</v>
      </c>
      <c r="D400" s="35" t="s">
        <v>762</v>
      </c>
      <c r="E400" s="35" t="s">
        <v>763</v>
      </c>
      <c r="F400" s="72">
        <v>0.1365625</v>
      </c>
      <c r="G400" s="36">
        <v>0.13414534375</v>
      </c>
      <c r="H400" s="38">
        <v>71.87</v>
      </c>
      <c r="I400" s="73"/>
      <c r="K400" s="70" t="s">
        <v>10</v>
      </c>
      <c r="L400" s="35">
        <v>39</v>
      </c>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row>
    <row r="401" spans="1:41" ht="12.75">
      <c r="A401" s="35" t="s">
        <v>792</v>
      </c>
      <c r="B401" s="35" t="s">
        <v>902</v>
      </c>
      <c r="C401" s="35" t="s">
        <v>767</v>
      </c>
      <c r="D401" s="35" t="s">
        <v>755</v>
      </c>
      <c r="E401" s="35" t="s">
        <v>768</v>
      </c>
      <c r="F401" s="72">
        <v>0.13041666666666665</v>
      </c>
      <c r="G401" s="36">
        <v>0.13041666666666665</v>
      </c>
      <c r="H401" s="38">
        <v>67.53</v>
      </c>
      <c r="I401" s="73"/>
      <c r="K401" s="70" t="s">
        <v>8</v>
      </c>
      <c r="L401" s="35">
        <v>26</v>
      </c>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row>
    <row r="402" spans="1:41" ht="12.75">
      <c r="A402" s="35" t="s">
        <v>792</v>
      </c>
      <c r="B402" s="35" t="s">
        <v>902</v>
      </c>
      <c r="C402" s="35" t="s">
        <v>9</v>
      </c>
      <c r="D402" s="35" t="s">
        <v>45</v>
      </c>
      <c r="E402" s="35" t="s">
        <v>905</v>
      </c>
      <c r="F402" s="72">
        <v>0.14717592592592593</v>
      </c>
      <c r="G402" s="36">
        <v>0.1426870601851852</v>
      </c>
      <c r="H402" s="38">
        <v>61.72</v>
      </c>
      <c r="I402" s="73"/>
      <c r="K402" s="70" t="s">
        <v>8</v>
      </c>
      <c r="L402" s="35">
        <v>42</v>
      </c>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row>
    <row r="403" spans="1:41" ht="12.75">
      <c r="A403" s="35" t="s">
        <v>792</v>
      </c>
      <c r="B403" s="35" t="s">
        <v>902</v>
      </c>
      <c r="C403" s="35" t="s">
        <v>579</v>
      </c>
      <c r="D403" s="35" t="s">
        <v>906</v>
      </c>
      <c r="E403" s="35" t="s">
        <v>907</v>
      </c>
      <c r="F403" s="72">
        <v>0.15059027777777778</v>
      </c>
      <c r="G403" s="36">
        <v>0.1428499375</v>
      </c>
      <c r="H403" s="38">
        <v>61.65</v>
      </c>
      <c r="I403" s="73"/>
      <c r="K403" s="70" t="s">
        <v>8</v>
      </c>
      <c r="L403" s="35">
        <v>45</v>
      </c>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row>
    <row r="404" spans="1:41" ht="12.75">
      <c r="A404" s="35" t="s">
        <v>792</v>
      </c>
      <c r="B404" s="35" t="s">
        <v>902</v>
      </c>
      <c r="C404" s="35" t="s">
        <v>582</v>
      </c>
      <c r="D404" s="35" t="s">
        <v>581</v>
      </c>
      <c r="E404" s="35" t="s">
        <v>583</v>
      </c>
      <c r="F404" s="72">
        <v>0.15193287037037037</v>
      </c>
      <c r="G404" s="36">
        <v>0.14412352083333332</v>
      </c>
      <c r="H404" s="38">
        <v>61.11</v>
      </c>
      <c r="I404" s="73"/>
      <c r="K404" s="70" t="s">
        <v>8</v>
      </c>
      <c r="L404" s="35">
        <v>45</v>
      </c>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row>
    <row r="405" spans="1:41" ht="12.75">
      <c r="A405" s="35" t="s">
        <v>792</v>
      </c>
      <c r="B405" s="35" t="s">
        <v>902</v>
      </c>
      <c r="C405" s="35" t="s">
        <v>579</v>
      </c>
      <c r="D405" s="35" t="s">
        <v>28</v>
      </c>
      <c r="E405" s="35" t="s">
        <v>908</v>
      </c>
      <c r="F405" s="72">
        <v>0.1476736111111111</v>
      </c>
      <c r="G405" s="36">
        <v>0.14523699652777777</v>
      </c>
      <c r="H405" s="38">
        <v>60.64</v>
      </c>
      <c r="I405" s="73"/>
      <c r="K405" s="70" t="s">
        <v>8</v>
      </c>
      <c r="L405" s="35">
        <v>40</v>
      </c>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row>
    <row r="406" spans="1:41" ht="12.75">
      <c r="A406" s="35" t="s">
        <v>792</v>
      </c>
      <c r="B406" s="35" t="s">
        <v>902</v>
      </c>
      <c r="C406" s="35" t="s">
        <v>584</v>
      </c>
      <c r="D406" s="35" t="s">
        <v>46</v>
      </c>
      <c r="E406" s="35" t="s">
        <v>585</v>
      </c>
      <c r="F406" s="72">
        <v>0.1740625</v>
      </c>
      <c r="G406" s="36">
        <v>0.16387984375</v>
      </c>
      <c r="H406" s="38">
        <v>53.74</v>
      </c>
      <c r="I406" s="73"/>
      <c r="K406" s="70" t="s">
        <v>8</v>
      </c>
      <c r="L406" s="35">
        <v>46</v>
      </c>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row>
    <row r="407" spans="1:41" ht="12.75">
      <c r="A407" s="35" t="s">
        <v>792</v>
      </c>
      <c r="B407" s="35" t="s">
        <v>902</v>
      </c>
      <c r="C407" s="35" t="s">
        <v>779</v>
      </c>
      <c r="D407" s="35" t="s">
        <v>780</v>
      </c>
      <c r="E407" s="35" t="s">
        <v>781</v>
      </c>
      <c r="F407" s="72">
        <v>0.16680555555555554</v>
      </c>
      <c r="G407" s="36">
        <v>0.16680555555555554</v>
      </c>
      <c r="H407" s="38">
        <v>52.8</v>
      </c>
      <c r="I407" s="73"/>
      <c r="K407" s="70" t="s">
        <v>8</v>
      </c>
      <c r="L407" s="35">
        <v>33</v>
      </c>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row>
    <row r="408" spans="1:41" ht="12.75">
      <c r="A408" s="35" t="s">
        <v>792</v>
      </c>
      <c r="B408" s="35" t="s">
        <v>902</v>
      </c>
      <c r="C408" s="35" t="s">
        <v>588</v>
      </c>
      <c r="D408" s="35" t="s">
        <v>909</v>
      </c>
      <c r="E408" s="35" t="s">
        <v>910</v>
      </c>
      <c r="F408" s="72">
        <v>0.1926388888888889</v>
      </c>
      <c r="G408" s="36">
        <v>0.1730475138888889</v>
      </c>
      <c r="H408" s="38">
        <v>50.89</v>
      </c>
      <c r="I408" s="73"/>
      <c r="K408" s="70" t="s">
        <v>8</v>
      </c>
      <c r="L408" s="35">
        <v>52</v>
      </c>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row>
    <row r="409" spans="1:41" ht="12.75">
      <c r="A409" s="35"/>
      <c r="B409" s="35"/>
      <c r="C409" s="35"/>
      <c r="D409" s="35"/>
      <c r="E409" s="35"/>
      <c r="F409" s="35"/>
      <c r="G409" s="35"/>
      <c r="H409" s="35"/>
      <c r="I409" s="73"/>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row>
    <row r="410" spans="1:41" ht="12.75">
      <c r="A410" s="35"/>
      <c r="B410" s="35"/>
      <c r="C410" s="35"/>
      <c r="D410" s="35"/>
      <c r="E410" s="35"/>
      <c r="F410" s="35"/>
      <c r="G410" s="35"/>
      <c r="H410" s="35"/>
      <c r="I410" s="73"/>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row>
    <row r="411" spans="1:41" ht="12.75">
      <c r="A411" s="35"/>
      <c r="B411" s="35"/>
      <c r="C411" s="35"/>
      <c r="D411" s="35"/>
      <c r="E411" s="35"/>
      <c r="F411" s="35"/>
      <c r="G411" s="35"/>
      <c r="H411" s="35"/>
      <c r="I411" s="73"/>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row>
    <row r="412" spans="1:41" ht="12.75">
      <c r="A412" s="35"/>
      <c r="B412" s="35"/>
      <c r="C412" s="35"/>
      <c r="D412" s="35"/>
      <c r="E412" s="35"/>
      <c r="F412" s="35"/>
      <c r="G412" s="35"/>
      <c r="H412" s="35"/>
      <c r="I412" s="73"/>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row>
    <row r="413" spans="1:41" ht="12.75">
      <c r="A413" s="35"/>
      <c r="B413" s="35"/>
      <c r="C413" s="35"/>
      <c r="D413" s="35"/>
      <c r="E413" s="35"/>
      <c r="F413" s="35"/>
      <c r="G413" s="35"/>
      <c r="H413" s="35"/>
      <c r="I413" s="73"/>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row>
    <row r="414" spans="1:41" ht="12.75">
      <c r="A414" s="35"/>
      <c r="B414" s="35"/>
      <c r="C414" s="35"/>
      <c r="D414" s="35"/>
      <c r="E414" s="35"/>
      <c r="F414" s="35"/>
      <c r="G414" s="35"/>
      <c r="H414" s="35"/>
      <c r="I414" s="73"/>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row>
    <row r="415" spans="1:41" ht="12.75">
      <c r="A415" s="35"/>
      <c r="B415" s="35"/>
      <c r="C415" s="35"/>
      <c r="D415" s="35"/>
      <c r="E415" s="35"/>
      <c r="F415" s="35"/>
      <c r="G415" s="35"/>
      <c r="H415" s="35"/>
      <c r="I415" s="73"/>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row>
    <row r="416" spans="1:41" ht="12.75">
      <c r="A416" s="35"/>
      <c r="B416" s="35"/>
      <c r="C416" s="35"/>
      <c r="D416" s="35"/>
      <c r="E416" s="35"/>
      <c r="F416" s="35"/>
      <c r="G416" s="35"/>
      <c r="H416" s="35"/>
      <c r="I416" s="73"/>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row>
    <row r="417" spans="1:41" ht="12.75">
      <c r="A417" s="35"/>
      <c r="B417" s="35"/>
      <c r="C417" s="35"/>
      <c r="D417" s="35"/>
      <c r="E417" s="35"/>
      <c r="F417" s="35"/>
      <c r="G417" s="35"/>
      <c r="H417" s="35"/>
      <c r="I417" s="73"/>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row>
    <row r="418" spans="1:41" ht="12.75">
      <c r="A418" s="35"/>
      <c r="B418" s="35"/>
      <c r="C418" s="35"/>
      <c r="D418" s="35"/>
      <c r="E418" s="35"/>
      <c r="F418" s="35"/>
      <c r="G418" s="35"/>
      <c r="H418" s="35"/>
      <c r="I418" s="73"/>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row>
    <row r="419" spans="1:41" ht="12.75">
      <c r="A419" s="35"/>
      <c r="B419" s="35"/>
      <c r="C419" s="35"/>
      <c r="D419" s="35"/>
      <c r="E419" s="35"/>
      <c r="F419" s="35"/>
      <c r="G419" s="35"/>
      <c r="H419" s="35"/>
      <c r="I419" s="73"/>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row>
    <row r="420" spans="1:41" ht="12.75">
      <c r="A420" s="35"/>
      <c r="B420" s="35"/>
      <c r="C420" s="35"/>
      <c r="D420" s="35"/>
      <c r="E420" s="35"/>
      <c r="F420" s="35"/>
      <c r="G420" s="35"/>
      <c r="H420" s="35"/>
      <c r="I420" s="73"/>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row>
    <row r="421" spans="1:41" ht="12.75">
      <c r="A421" s="35"/>
      <c r="B421" s="35"/>
      <c r="C421" s="35"/>
      <c r="D421" s="35"/>
      <c r="E421" s="35"/>
      <c r="F421" s="35"/>
      <c r="G421" s="35"/>
      <c r="H421" s="35"/>
      <c r="I421" s="73"/>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row>
    <row r="422" spans="1:41" ht="12.75">
      <c r="A422" s="35"/>
      <c r="B422" s="35"/>
      <c r="C422" s="35"/>
      <c r="D422" s="35"/>
      <c r="E422" s="35"/>
      <c r="F422" s="35"/>
      <c r="G422" s="35"/>
      <c r="H422" s="35"/>
      <c r="I422" s="73"/>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row>
    <row r="423" spans="1:41" ht="12.75">
      <c r="A423" s="35"/>
      <c r="B423" s="35"/>
      <c r="C423" s="35"/>
      <c r="D423" s="35"/>
      <c r="E423" s="35"/>
      <c r="F423" s="35"/>
      <c r="G423" s="35"/>
      <c r="H423" s="35"/>
      <c r="I423" s="73"/>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row>
    <row r="424" spans="1:41" ht="12.75">
      <c r="A424" s="35"/>
      <c r="B424" s="35"/>
      <c r="C424" s="35"/>
      <c r="D424" s="35"/>
      <c r="E424" s="35"/>
      <c r="F424" s="35"/>
      <c r="G424" s="35"/>
      <c r="H424" s="35"/>
      <c r="I424" s="73"/>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row>
    <row r="425" spans="1:41" ht="12.75">
      <c r="A425" s="35"/>
      <c r="B425" s="35"/>
      <c r="C425" s="35"/>
      <c r="D425" s="35"/>
      <c r="E425" s="35"/>
      <c r="F425" s="35"/>
      <c r="G425" s="35"/>
      <c r="H425" s="35"/>
      <c r="I425" s="73"/>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row>
    <row r="426" spans="1:41" ht="12.75">
      <c r="A426" s="35"/>
      <c r="B426" s="35"/>
      <c r="C426" s="35"/>
      <c r="D426" s="35"/>
      <c r="E426" s="35"/>
      <c r="F426" s="35"/>
      <c r="G426" s="35"/>
      <c r="H426" s="35"/>
      <c r="I426" s="73"/>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row>
    <row r="427" spans="1:41" ht="12.75">
      <c r="A427" s="35"/>
      <c r="B427" s="35"/>
      <c r="C427" s="35"/>
      <c r="D427" s="35"/>
      <c r="E427" s="35"/>
      <c r="F427" s="35"/>
      <c r="G427" s="35"/>
      <c r="H427" s="35"/>
      <c r="I427" s="73"/>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row>
    <row r="428" spans="1:41" ht="12.75">
      <c r="A428" s="35"/>
      <c r="B428" s="35"/>
      <c r="C428" s="35"/>
      <c r="D428" s="35"/>
      <c r="E428" s="35"/>
      <c r="F428" s="35"/>
      <c r="G428" s="35"/>
      <c r="H428" s="35"/>
      <c r="I428" s="73"/>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row>
    <row r="429" spans="1:41" ht="12.75">
      <c r="A429" s="35"/>
      <c r="B429" s="35"/>
      <c r="C429" s="35"/>
      <c r="D429" s="35"/>
      <c r="E429" s="35"/>
      <c r="F429" s="35"/>
      <c r="G429" s="35"/>
      <c r="H429" s="35"/>
      <c r="I429" s="73"/>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row>
    <row r="430" spans="1:41" ht="12.75">
      <c r="A430" s="35"/>
      <c r="B430" s="35"/>
      <c r="C430" s="35"/>
      <c r="D430" s="35"/>
      <c r="E430" s="35"/>
      <c r="F430" s="35"/>
      <c r="G430" s="35"/>
      <c r="H430" s="35"/>
      <c r="I430" s="73"/>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row>
    <row r="431" spans="1:41" ht="12.75">
      <c r="A431" s="35"/>
      <c r="B431" s="35"/>
      <c r="C431" s="35"/>
      <c r="D431" s="35"/>
      <c r="E431" s="35"/>
      <c r="F431" s="35"/>
      <c r="G431" s="35"/>
      <c r="H431" s="35"/>
      <c r="I431" s="73"/>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row>
    <row r="432" spans="1:41" ht="12.75">
      <c r="A432" s="35"/>
      <c r="B432" s="35"/>
      <c r="C432" s="35"/>
      <c r="D432" s="35"/>
      <c r="E432" s="35"/>
      <c r="F432" s="35"/>
      <c r="G432" s="35"/>
      <c r="H432" s="35"/>
      <c r="I432" s="73"/>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row>
    <row r="433" spans="1:41" ht="12.75">
      <c r="A433" s="35"/>
      <c r="B433" s="35"/>
      <c r="C433" s="35"/>
      <c r="D433" s="35"/>
      <c r="E433" s="35"/>
      <c r="F433" s="35"/>
      <c r="G433" s="35"/>
      <c r="H433" s="35"/>
      <c r="I433" s="73"/>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row>
    <row r="434" spans="1:41" ht="12.75">
      <c r="A434" s="35"/>
      <c r="B434" s="35"/>
      <c r="C434" s="35"/>
      <c r="D434" s="35"/>
      <c r="E434" s="35"/>
      <c r="F434" s="35"/>
      <c r="G434" s="35"/>
      <c r="H434" s="35"/>
      <c r="I434" s="73"/>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row>
    <row r="435" spans="1:41" ht="12.75">
      <c r="A435" s="35"/>
      <c r="B435" s="35"/>
      <c r="C435" s="35"/>
      <c r="D435" s="35"/>
      <c r="E435" s="35"/>
      <c r="F435" s="35"/>
      <c r="G435" s="35"/>
      <c r="H435" s="35"/>
      <c r="I435" s="73"/>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row>
    <row r="436" spans="1:41" ht="12.75">
      <c r="A436" s="35"/>
      <c r="B436" s="35"/>
      <c r="C436" s="35"/>
      <c r="D436" s="35"/>
      <c r="E436" s="35"/>
      <c r="F436" s="35"/>
      <c r="G436" s="35"/>
      <c r="H436" s="35"/>
      <c r="I436" s="73"/>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row>
    <row r="437" spans="1:41" ht="12.75">
      <c r="A437" s="35"/>
      <c r="B437" s="35"/>
      <c r="C437" s="35"/>
      <c r="D437" s="35"/>
      <c r="E437" s="35"/>
      <c r="F437" s="35"/>
      <c r="G437" s="35"/>
      <c r="H437" s="35"/>
      <c r="I437" s="73"/>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row>
    <row r="438" spans="1:41" ht="12.75">
      <c r="A438" s="35"/>
      <c r="B438" s="35"/>
      <c r="C438" s="35"/>
      <c r="D438" s="35"/>
      <c r="E438" s="35"/>
      <c r="F438" s="35"/>
      <c r="G438" s="35"/>
      <c r="H438" s="35"/>
      <c r="I438" s="73"/>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row>
    <row r="439" spans="1:41" ht="12.75">
      <c r="A439" s="35"/>
      <c r="B439" s="35"/>
      <c r="C439" s="35"/>
      <c r="D439" s="35"/>
      <c r="E439" s="35"/>
      <c r="F439" s="35"/>
      <c r="G439" s="35"/>
      <c r="H439" s="35"/>
      <c r="I439" s="73"/>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row>
    <row r="440" spans="1:41" ht="12.75">
      <c r="A440" s="35"/>
      <c r="B440" s="35"/>
      <c r="C440" s="35"/>
      <c r="D440" s="35"/>
      <c r="E440" s="35"/>
      <c r="F440" s="35"/>
      <c r="G440" s="35"/>
      <c r="H440" s="35"/>
      <c r="I440" s="73"/>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row>
    <row r="441" spans="1:41" ht="12.75">
      <c r="A441" s="35"/>
      <c r="B441" s="35"/>
      <c r="C441" s="35"/>
      <c r="D441" s="35"/>
      <c r="E441" s="35"/>
      <c r="F441" s="35"/>
      <c r="G441" s="35"/>
      <c r="H441" s="35"/>
      <c r="I441" s="73"/>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row>
    <row r="442" spans="1:41" ht="12.75">
      <c r="A442" s="35"/>
      <c r="B442" s="35"/>
      <c r="C442" s="35"/>
      <c r="D442" s="35"/>
      <c r="E442" s="35"/>
      <c r="F442" s="35"/>
      <c r="G442" s="70"/>
      <c r="H442" s="70"/>
      <c r="I442" s="73"/>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row>
    <row r="443" spans="1:41" ht="12.75">
      <c r="A443" s="35"/>
      <c r="B443" s="35"/>
      <c r="C443" s="35"/>
      <c r="D443" s="35"/>
      <c r="E443" s="35"/>
      <c r="F443" s="35"/>
      <c r="G443" s="70"/>
      <c r="H443" s="70"/>
      <c r="I443" s="73"/>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row>
    <row r="444" spans="1:41" ht="12.75">
      <c r="A444" s="35"/>
      <c r="B444" s="35"/>
      <c r="C444" s="35"/>
      <c r="D444" s="35"/>
      <c r="E444" s="35"/>
      <c r="F444" s="35"/>
      <c r="G444" s="70"/>
      <c r="H444" s="70"/>
      <c r="I444" s="73"/>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row>
    <row r="445" spans="1:41" ht="12.75">
      <c r="A445" s="35"/>
      <c r="B445" s="35"/>
      <c r="C445" s="35"/>
      <c r="D445" s="35"/>
      <c r="E445" s="35"/>
      <c r="F445" s="35"/>
      <c r="G445" s="70"/>
      <c r="H445" s="70"/>
      <c r="I445" s="73"/>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row>
    <row r="446" spans="1:41" ht="12.75">
      <c r="A446" s="35"/>
      <c r="B446" s="35"/>
      <c r="C446" s="35"/>
      <c r="D446" s="35"/>
      <c r="E446" s="35"/>
      <c r="F446" s="35"/>
      <c r="G446" s="70"/>
      <c r="H446" s="70"/>
      <c r="I446" s="73"/>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row>
    <row r="447" spans="1:41" ht="12.75">
      <c r="A447" s="35"/>
      <c r="B447" s="35"/>
      <c r="C447" s="35"/>
      <c r="D447" s="35"/>
      <c r="E447" s="35"/>
      <c r="F447" s="35"/>
      <c r="G447" s="70"/>
      <c r="H447" s="70"/>
      <c r="I447" s="73"/>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row>
    <row r="448" ht="12.75">
      <c r="I448" s="75"/>
    </row>
    <row r="449" ht="12.75">
      <c r="I449" s="75"/>
    </row>
    <row r="450" ht="12.75">
      <c r="I450" s="75"/>
    </row>
    <row r="451" ht="12.75">
      <c r="I451" s="75"/>
    </row>
    <row r="452" ht="12.75">
      <c r="I452" s="75"/>
    </row>
    <row r="453" ht="12.75">
      <c r="I453" s="75"/>
    </row>
    <row r="454" ht="12.75">
      <c r="I454" s="75"/>
    </row>
    <row r="455" ht="12.75">
      <c r="I455" s="71"/>
    </row>
    <row r="456" ht="12.75">
      <c r="I456" s="71"/>
    </row>
    <row r="457" ht="12.75">
      <c r="I457" s="71"/>
    </row>
    <row r="458" ht="12.75">
      <c r="I458" s="71"/>
    </row>
    <row r="459" ht="12.75">
      <c r="I459" s="71"/>
    </row>
    <row r="460" ht="12.75">
      <c r="I460" s="71"/>
    </row>
    <row r="461" ht="12.75">
      <c r="I461" s="71"/>
    </row>
    <row r="462" ht="12.75">
      <c r="I462" s="71"/>
    </row>
    <row r="463" ht="12.75">
      <c r="I463" s="71"/>
    </row>
    <row r="464" ht="12.75">
      <c r="I464" s="71"/>
    </row>
    <row r="465" ht="12.75">
      <c r="I465" s="71"/>
    </row>
    <row r="466" ht="12.75">
      <c r="I466" s="71"/>
    </row>
    <row r="467" ht="12.75">
      <c r="I467" s="71"/>
    </row>
    <row r="468" ht="12.75">
      <c r="I468" s="71"/>
    </row>
    <row r="469" ht="12.75">
      <c r="I469" s="71"/>
    </row>
    <row r="470" ht="12.75">
      <c r="I470" s="71"/>
    </row>
    <row r="471" ht="12.75">
      <c r="I471" s="71"/>
    </row>
    <row r="472" ht="12.75">
      <c r="I472" s="71"/>
    </row>
    <row r="473" ht="12.75">
      <c r="I473" s="71"/>
    </row>
    <row r="474" ht="12.75">
      <c r="I474" s="71"/>
    </row>
    <row r="475" ht="12.75">
      <c r="I475" s="71"/>
    </row>
    <row r="476" ht="12.75">
      <c r="I476" s="71"/>
    </row>
    <row r="477" ht="12.75">
      <c r="I477" s="71"/>
    </row>
    <row r="478" ht="12.75">
      <c r="I478" s="71"/>
    </row>
    <row r="479" ht="12.75">
      <c r="I479" s="71"/>
    </row>
    <row r="480" ht="12.75">
      <c r="I480" s="71"/>
    </row>
    <row r="481" ht="12.75">
      <c r="I481" s="71"/>
    </row>
    <row r="482" ht="12.75">
      <c r="I482" s="71"/>
    </row>
    <row r="483" ht="12.75">
      <c r="I483" s="71"/>
    </row>
    <row r="484" ht="12.75">
      <c r="I484" s="71"/>
    </row>
    <row r="485" ht="12.75">
      <c r="I485" s="71"/>
    </row>
    <row r="486" ht="12.75">
      <c r="I486" s="71"/>
    </row>
    <row r="487" ht="12.75">
      <c r="I487" s="71"/>
    </row>
    <row r="488" ht="12.75">
      <c r="I488" s="71"/>
    </row>
    <row r="489" ht="12.75">
      <c r="I489" s="71"/>
    </row>
    <row r="490" ht="12.75">
      <c r="I490" s="71"/>
    </row>
    <row r="491" ht="12.75">
      <c r="I491" s="71"/>
    </row>
    <row r="492" ht="12.75">
      <c r="I492" s="71"/>
    </row>
    <row r="493" ht="12.75">
      <c r="I493" s="71"/>
    </row>
    <row r="494" ht="12.75">
      <c r="I494" s="71"/>
    </row>
    <row r="495" ht="12.75">
      <c r="I495" s="71"/>
    </row>
    <row r="496" ht="12.75">
      <c r="I496" s="71"/>
    </row>
    <row r="497" ht="12.75">
      <c r="I497" s="71"/>
    </row>
    <row r="498" ht="12.75">
      <c r="I498" s="71"/>
    </row>
    <row r="499" ht="12.75">
      <c r="I499" s="71"/>
    </row>
    <row r="500" ht="12.75">
      <c r="I500" s="71"/>
    </row>
    <row r="501" ht="12.75">
      <c r="I501" s="71"/>
    </row>
    <row r="502" ht="12.75">
      <c r="I502" s="71"/>
    </row>
    <row r="503" ht="12.75">
      <c r="I503" s="71"/>
    </row>
    <row r="504" ht="12.75">
      <c r="I504" s="71"/>
    </row>
    <row r="505" ht="12.75">
      <c r="I505" s="71"/>
    </row>
    <row r="506" ht="12.75">
      <c r="I506" s="71"/>
    </row>
    <row r="507" ht="12.75">
      <c r="I507" s="71"/>
    </row>
    <row r="508" ht="12.75">
      <c r="I508" s="71"/>
    </row>
    <row r="509" ht="12.75">
      <c r="I509" s="71"/>
    </row>
    <row r="510" ht="12.75">
      <c r="I510" s="71"/>
    </row>
    <row r="511" ht="12.75">
      <c r="I511" s="71"/>
    </row>
    <row r="512" ht="12.75">
      <c r="I512" s="71"/>
    </row>
    <row r="513" ht="12.75">
      <c r="I513" s="71"/>
    </row>
    <row r="514" ht="12.75">
      <c r="I514" s="71"/>
    </row>
    <row r="515" ht="12.75">
      <c r="I515" s="71"/>
    </row>
    <row r="516" ht="12.75">
      <c r="I516" s="71"/>
    </row>
    <row r="517" ht="12.75">
      <c r="I517" s="71"/>
    </row>
    <row r="518" ht="12.75">
      <c r="I518" s="71"/>
    </row>
    <row r="519" ht="12.75">
      <c r="I519" s="71"/>
    </row>
    <row r="520" ht="12.75">
      <c r="I520" s="71"/>
    </row>
    <row r="521" ht="12.75">
      <c r="I521" s="71"/>
    </row>
    <row r="522" ht="12.75">
      <c r="I522" s="71"/>
    </row>
    <row r="523" ht="12.75">
      <c r="I523" s="71"/>
    </row>
    <row r="524" ht="12.75">
      <c r="I524" s="71"/>
    </row>
    <row r="525" ht="12.75">
      <c r="I525" s="71"/>
    </row>
    <row r="526" ht="12.75">
      <c r="I526" s="71"/>
    </row>
    <row r="527" ht="12.75">
      <c r="I527" s="71"/>
    </row>
    <row r="528" ht="12.75">
      <c r="I528" s="71"/>
    </row>
    <row r="529" ht="12.75">
      <c r="I529" s="71"/>
    </row>
    <row r="530" ht="12.75">
      <c r="I530" s="71"/>
    </row>
    <row r="531" ht="12.75">
      <c r="I531" s="71"/>
    </row>
    <row r="532" ht="12.75">
      <c r="I532" s="71"/>
    </row>
    <row r="533" ht="12.75">
      <c r="I533" s="71"/>
    </row>
    <row r="534" ht="12.75">
      <c r="I534" s="71"/>
    </row>
    <row r="535" ht="12.75">
      <c r="I535" s="71"/>
    </row>
    <row r="536" ht="12.75">
      <c r="I536" s="71"/>
    </row>
    <row r="537" ht="12.75">
      <c r="I537" s="71"/>
    </row>
    <row r="538" ht="12.75">
      <c r="I538" s="71"/>
    </row>
    <row r="539" ht="12.75">
      <c r="I539" s="71"/>
    </row>
    <row r="540" ht="12.75">
      <c r="I540" s="71"/>
    </row>
    <row r="541" ht="12.75">
      <c r="I541" s="71"/>
    </row>
    <row r="542" ht="12.75">
      <c r="I542" s="71"/>
    </row>
    <row r="543" ht="12.75">
      <c r="I543" s="71"/>
    </row>
    <row r="544" ht="12.75">
      <c r="I544" s="71"/>
    </row>
    <row r="545" ht="12.75">
      <c r="I545" s="71"/>
    </row>
    <row r="546" ht="12.75">
      <c r="I546" s="71"/>
    </row>
    <row r="547" ht="12.75">
      <c r="I547" s="71"/>
    </row>
    <row r="548" ht="12.75">
      <c r="I548" s="71"/>
    </row>
    <row r="549" ht="12.75">
      <c r="I549" s="71"/>
    </row>
    <row r="550" ht="12.75">
      <c r="I550" s="71"/>
    </row>
    <row r="551" ht="12.75">
      <c r="I551" s="71"/>
    </row>
    <row r="552" ht="12.75">
      <c r="I552" s="71"/>
    </row>
    <row r="553" ht="12.75">
      <c r="I553" s="71"/>
    </row>
    <row r="554" ht="12.75">
      <c r="I554" s="71"/>
    </row>
    <row r="555" ht="12.75">
      <c r="I555" s="71"/>
    </row>
    <row r="556" ht="12.75">
      <c r="I556" s="71"/>
    </row>
    <row r="557" ht="12.75">
      <c r="I557" s="71"/>
    </row>
    <row r="558" ht="12.75">
      <c r="I558" s="71"/>
    </row>
    <row r="559" ht="12.75">
      <c r="I559" s="71"/>
    </row>
    <row r="560" ht="12.75">
      <c r="I560" s="71"/>
    </row>
    <row r="561" ht="12.75">
      <c r="I561" s="71"/>
    </row>
    <row r="562" ht="12.75">
      <c r="I562" s="71"/>
    </row>
    <row r="563" ht="12.75">
      <c r="I563" s="71"/>
    </row>
    <row r="564" ht="12.75">
      <c r="I564" s="71"/>
    </row>
    <row r="565" ht="12.75">
      <c r="I565" s="71"/>
    </row>
    <row r="566" ht="12.75">
      <c r="I566" s="71"/>
    </row>
    <row r="567" ht="12.75">
      <c r="I567" s="71"/>
    </row>
    <row r="568" ht="12.75">
      <c r="I568" s="71"/>
    </row>
    <row r="569" ht="12.75">
      <c r="I569" s="71"/>
    </row>
    <row r="570" ht="12.75">
      <c r="I570" s="71"/>
    </row>
    <row r="571" ht="12.75">
      <c r="I571" s="71"/>
    </row>
    <row r="572" ht="12.75">
      <c r="I572" s="71"/>
    </row>
    <row r="573" ht="12.75">
      <c r="I573" s="71"/>
    </row>
    <row r="574" ht="12.75">
      <c r="I574" s="71"/>
    </row>
    <row r="575" ht="12.75">
      <c r="I575" s="71"/>
    </row>
    <row r="576" ht="12.75">
      <c r="I576" s="71"/>
    </row>
    <row r="577" ht="12.75">
      <c r="I577" s="71"/>
    </row>
    <row r="578" ht="12.75">
      <c r="I578" s="71"/>
    </row>
    <row r="579" ht="12.75">
      <c r="I579" s="71"/>
    </row>
    <row r="580" ht="12.75">
      <c r="I580" s="71"/>
    </row>
    <row r="581" ht="12.75">
      <c r="I581" s="71"/>
    </row>
    <row r="582" ht="12.75">
      <c r="I582" s="71"/>
    </row>
    <row r="583" ht="12.75">
      <c r="I583" s="71"/>
    </row>
    <row r="584" ht="12.75">
      <c r="I584" s="71"/>
    </row>
    <row r="585" ht="12.75">
      <c r="I585" s="71"/>
    </row>
    <row r="586" ht="12.75">
      <c r="I586" s="71"/>
    </row>
    <row r="587" ht="12.75">
      <c r="I587" s="71"/>
    </row>
    <row r="588" ht="12.75">
      <c r="I588" s="71"/>
    </row>
    <row r="589" ht="12.75">
      <c r="I589" s="71"/>
    </row>
    <row r="590" ht="12.75">
      <c r="I590" s="71"/>
    </row>
    <row r="591" ht="12.75">
      <c r="I591" s="71"/>
    </row>
    <row r="592" ht="12.75">
      <c r="I592" s="71"/>
    </row>
    <row r="593" ht="12.75">
      <c r="I593" s="71"/>
    </row>
    <row r="594" ht="12.75">
      <c r="I594" s="71"/>
    </row>
    <row r="595" ht="12.75">
      <c r="I595" s="71"/>
    </row>
    <row r="596" ht="12.75">
      <c r="I596" s="71"/>
    </row>
    <row r="597" ht="12.75">
      <c r="I597" s="71"/>
    </row>
    <row r="598" ht="12.75">
      <c r="I598" s="71"/>
    </row>
    <row r="599" ht="12.75">
      <c r="I599" s="71"/>
    </row>
    <row r="600" ht="12.75">
      <c r="I600" s="71"/>
    </row>
    <row r="601" ht="12.75">
      <c r="I601" s="71"/>
    </row>
    <row r="602" ht="12.75">
      <c r="I602" s="71"/>
    </row>
    <row r="603" ht="12.75">
      <c r="I603" s="71"/>
    </row>
    <row r="604" ht="12.75">
      <c r="I604" s="71"/>
    </row>
    <row r="605" ht="12.75">
      <c r="I605" s="71"/>
    </row>
    <row r="606" ht="12.75">
      <c r="I606" s="71"/>
    </row>
    <row r="607" ht="12.75">
      <c r="I607" s="71"/>
    </row>
    <row r="608" ht="12.75">
      <c r="I608" s="71"/>
    </row>
    <row r="609" ht="12.75">
      <c r="I609" s="71"/>
    </row>
    <row r="610" ht="12.75">
      <c r="I610" s="71"/>
    </row>
    <row r="611" ht="12.75">
      <c r="I611" s="71"/>
    </row>
    <row r="612" ht="12.75">
      <c r="I612" s="71"/>
    </row>
  </sheetData>
  <printOptions gridLines="1"/>
  <pageMargins left="0.43" right="0.27"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M100"/>
  <sheetViews>
    <sheetView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9.140625" defaultRowHeight="12.75"/>
  <cols>
    <col min="2" max="3" width="8.8515625" style="6" customWidth="1"/>
  </cols>
  <sheetData>
    <row r="1" spans="1:13" ht="12.75">
      <c r="A1" s="9" t="s">
        <v>0</v>
      </c>
      <c r="B1" s="20" t="s">
        <v>63</v>
      </c>
      <c r="C1" s="21" t="s">
        <v>64</v>
      </c>
      <c r="D1" s="57" t="s">
        <v>63</v>
      </c>
      <c r="E1" s="58"/>
      <c r="F1" s="58"/>
      <c r="G1" s="58"/>
      <c r="H1" s="59"/>
      <c r="I1" s="57" t="s">
        <v>64</v>
      </c>
      <c r="J1" s="58"/>
      <c r="K1" s="58"/>
      <c r="L1" s="58"/>
      <c r="M1" s="59"/>
    </row>
    <row r="2" spans="1:13" ht="12.75">
      <c r="A2" s="10" t="s">
        <v>1</v>
      </c>
      <c r="B2" s="22" t="s">
        <v>2</v>
      </c>
      <c r="C2" s="23" t="s">
        <v>2</v>
      </c>
      <c r="D2" s="10"/>
      <c r="E2" s="3"/>
      <c r="F2" s="3"/>
      <c r="G2" s="3"/>
      <c r="H2" s="11"/>
      <c r="I2" s="10"/>
      <c r="J2" s="3"/>
      <c r="K2" s="3"/>
      <c r="L2" s="3"/>
      <c r="M2" s="11"/>
    </row>
    <row r="3" spans="1:13" ht="12.75">
      <c r="A3" s="13" t="s">
        <v>65</v>
      </c>
      <c r="B3" s="8">
        <v>0.0880787037037037</v>
      </c>
      <c r="C3" s="25">
        <v>0.09642361111111113</v>
      </c>
      <c r="D3" s="17">
        <v>0.7</v>
      </c>
      <c r="E3" s="18">
        <v>0.75</v>
      </c>
      <c r="F3" s="18">
        <v>0.8</v>
      </c>
      <c r="G3" s="18">
        <v>0.85</v>
      </c>
      <c r="H3" s="19">
        <v>0.9</v>
      </c>
      <c r="I3" s="17">
        <v>0.7</v>
      </c>
      <c r="J3" s="18">
        <v>0.75</v>
      </c>
      <c r="K3" s="18">
        <v>0.8</v>
      </c>
      <c r="L3" s="18">
        <v>0.85</v>
      </c>
      <c r="M3" s="19">
        <v>0.9</v>
      </c>
    </row>
    <row r="4" spans="1:13" ht="12.75">
      <c r="A4" s="10"/>
      <c r="B4" s="22"/>
      <c r="C4" s="23"/>
      <c r="D4" s="10"/>
      <c r="E4" s="3"/>
      <c r="F4" s="3"/>
      <c r="G4" s="3"/>
      <c r="H4" s="11"/>
      <c r="I4" s="10"/>
      <c r="J4" s="3"/>
      <c r="K4" s="3"/>
      <c r="L4" s="3"/>
      <c r="M4" s="11"/>
    </row>
    <row r="5" spans="1:13" ht="12.75">
      <c r="A5" s="10"/>
      <c r="B5" s="22"/>
      <c r="C5" s="23"/>
      <c r="D5" s="10"/>
      <c r="E5" s="3"/>
      <c r="F5" s="3"/>
      <c r="G5" s="3"/>
      <c r="H5" s="11"/>
      <c r="I5" s="10"/>
      <c r="J5" s="3"/>
      <c r="K5" s="3"/>
      <c r="L5" s="3"/>
      <c r="M5" s="11"/>
    </row>
    <row r="6" spans="1:13" ht="12.75">
      <c r="A6" s="10"/>
      <c r="B6" s="22"/>
      <c r="C6" s="23"/>
      <c r="D6" s="10"/>
      <c r="E6" s="3"/>
      <c r="F6" s="3"/>
      <c r="G6" s="3"/>
      <c r="H6" s="11"/>
      <c r="I6" s="10"/>
      <c r="J6" s="3"/>
      <c r="K6" s="3"/>
      <c r="L6" s="3"/>
      <c r="M6" s="11"/>
    </row>
    <row r="7" spans="1:13" ht="12.75">
      <c r="A7" s="10"/>
      <c r="B7" s="22"/>
      <c r="C7" s="23"/>
      <c r="D7" s="10"/>
      <c r="E7" s="3"/>
      <c r="F7" s="3"/>
      <c r="G7" s="3"/>
      <c r="H7" s="11"/>
      <c r="I7" s="10"/>
      <c r="J7" s="3"/>
      <c r="K7" s="3"/>
      <c r="L7" s="3"/>
      <c r="M7" s="11"/>
    </row>
    <row r="8" spans="1:13" ht="12.75">
      <c r="A8" s="10">
        <v>8</v>
      </c>
      <c r="B8" s="22">
        <v>0.7645</v>
      </c>
      <c r="C8" s="23">
        <v>0.7258</v>
      </c>
      <c r="D8" s="14">
        <f aca="true" t="shared" si="0" ref="D8:H14">$B$3/$B8/D$3</f>
        <v>0.16458694516248476</v>
      </c>
      <c r="E8" s="4">
        <f t="shared" si="0"/>
        <v>0.15361448215165244</v>
      </c>
      <c r="F8" s="4">
        <f t="shared" si="0"/>
        <v>0.14401357701717415</v>
      </c>
      <c r="G8" s="4">
        <f t="shared" si="0"/>
        <v>0.13554219013381097</v>
      </c>
      <c r="H8" s="12">
        <f t="shared" si="0"/>
        <v>0.12801206845971036</v>
      </c>
      <c r="I8" s="14">
        <f aca="true" t="shared" si="1" ref="I8:M14">$C$3/$C8/I$3</f>
        <v>0.18978784220586375</v>
      </c>
      <c r="J8" s="4">
        <f t="shared" si="1"/>
        <v>0.17713531939213947</v>
      </c>
      <c r="K8" s="4">
        <f t="shared" si="1"/>
        <v>0.16606436193013074</v>
      </c>
      <c r="L8" s="4">
        <f t="shared" si="1"/>
        <v>0.15629587005188778</v>
      </c>
      <c r="M8" s="12">
        <f t="shared" si="1"/>
        <v>0.14761276616011623</v>
      </c>
    </row>
    <row r="9" spans="1:13" ht="12.75">
      <c r="A9" s="10">
        <v>9</v>
      </c>
      <c r="B9" s="22">
        <v>0.802</v>
      </c>
      <c r="C9" s="23">
        <v>0.7727</v>
      </c>
      <c r="D9" s="14">
        <f t="shared" si="0"/>
        <v>0.15689117154204438</v>
      </c>
      <c r="E9" s="4">
        <f t="shared" si="0"/>
        <v>0.14643176010590805</v>
      </c>
      <c r="F9" s="4">
        <f t="shared" si="0"/>
        <v>0.1372797750992888</v>
      </c>
      <c r="G9" s="4">
        <f t="shared" si="0"/>
        <v>0.12920449421109537</v>
      </c>
      <c r="H9" s="12">
        <f t="shared" si="0"/>
        <v>0.12202646675492339</v>
      </c>
      <c r="I9" s="14">
        <f t="shared" si="1"/>
        <v>0.17826843001555054</v>
      </c>
      <c r="J9" s="4">
        <f t="shared" si="1"/>
        <v>0.16638386801451382</v>
      </c>
      <c r="K9" s="4">
        <f t="shared" si="1"/>
        <v>0.15598487626360671</v>
      </c>
      <c r="L9" s="4">
        <f t="shared" si="1"/>
        <v>0.14680929530692396</v>
      </c>
      <c r="M9" s="12">
        <f t="shared" si="1"/>
        <v>0.13865322334542818</v>
      </c>
    </row>
    <row r="10" spans="1:13" ht="12.75">
      <c r="A10" s="10">
        <v>10</v>
      </c>
      <c r="B10" s="22">
        <v>0.8348</v>
      </c>
      <c r="C10" s="23">
        <v>0.8134</v>
      </c>
      <c r="D10" s="14">
        <f t="shared" si="0"/>
        <v>0.1507267843516047</v>
      </c>
      <c r="E10" s="4">
        <f t="shared" si="0"/>
        <v>0.14067833206149769</v>
      </c>
      <c r="F10" s="4">
        <f t="shared" si="0"/>
        <v>0.13188593630765408</v>
      </c>
      <c r="G10" s="4">
        <f t="shared" si="0"/>
        <v>0.12412794005426267</v>
      </c>
      <c r="H10" s="12">
        <f t="shared" si="0"/>
        <v>0.11723194338458141</v>
      </c>
      <c r="I10" s="14">
        <f t="shared" si="1"/>
        <v>0.16934843357882456</v>
      </c>
      <c r="J10" s="4">
        <f t="shared" si="1"/>
        <v>0.15805853800690292</v>
      </c>
      <c r="K10" s="4">
        <f t="shared" si="1"/>
        <v>0.14817987938147148</v>
      </c>
      <c r="L10" s="4">
        <f t="shared" si="1"/>
        <v>0.13946341588844374</v>
      </c>
      <c r="M10" s="12">
        <f t="shared" si="1"/>
        <v>0.13171544833908574</v>
      </c>
    </row>
    <row r="11" spans="1:13" ht="12.75">
      <c r="A11" s="10">
        <v>11</v>
      </c>
      <c r="B11" s="22">
        <v>0.8634</v>
      </c>
      <c r="C11" s="23">
        <v>0.8485</v>
      </c>
      <c r="D11" s="14">
        <f t="shared" si="0"/>
        <v>0.1457339814416488</v>
      </c>
      <c r="E11" s="4">
        <f t="shared" si="0"/>
        <v>0.13601838267887223</v>
      </c>
      <c r="F11" s="4">
        <f t="shared" si="0"/>
        <v>0.1275172337614427</v>
      </c>
      <c r="G11" s="4">
        <f t="shared" si="0"/>
        <v>0.12001622001076961</v>
      </c>
      <c r="H11" s="12">
        <f t="shared" si="0"/>
        <v>0.11334865223239352</v>
      </c>
      <c r="I11" s="14">
        <f t="shared" si="1"/>
        <v>0.16234297686861035</v>
      </c>
      <c r="J11" s="4">
        <f t="shared" si="1"/>
        <v>0.15152011174403632</v>
      </c>
      <c r="K11" s="4">
        <f t="shared" si="1"/>
        <v>0.14205010476003405</v>
      </c>
      <c r="L11" s="4">
        <f t="shared" si="1"/>
        <v>0.13369421624473793</v>
      </c>
      <c r="M11" s="12">
        <f t="shared" si="1"/>
        <v>0.12626675978669694</v>
      </c>
    </row>
    <row r="12" spans="1:13" ht="12.75">
      <c r="A12" s="10">
        <v>12</v>
      </c>
      <c r="B12" s="22">
        <v>0.8884</v>
      </c>
      <c r="C12" s="23">
        <v>0.8785</v>
      </c>
      <c r="D12" s="14">
        <f t="shared" si="0"/>
        <v>0.1416329576505173</v>
      </c>
      <c r="E12" s="4">
        <f t="shared" si="0"/>
        <v>0.13219076047381614</v>
      </c>
      <c r="F12" s="4">
        <f t="shared" si="0"/>
        <v>0.12392883794420263</v>
      </c>
      <c r="G12" s="4">
        <f t="shared" si="0"/>
        <v>0.11663890630042602</v>
      </c>
      <c r="H12" s="12">
        <f t="shared" si="0"/>
        <v>0.11015896706151346</v>
      </c>
      <c r="I12" s="14">
        <f t="shared" si="1"/>
        <v>0.15679910742517464</v>
      </c>
      <c r="J12" s="4">
        <f t="shared" si="1"/>
        <v>0.14634583359682965</v>
      </c>
      <c r="K12" s="4">
        <f t="shared" si="1"/>
        <v>0.13719921899702778</v>
      </c>
      <c r="L12" s="4">
        <f t="shared" si="1"/>
        <v>0.12912867670308498</v>
      </c>
      <c r="M12" s="12">
        <f t="shared" si="1"/>
        <v>0.12195486133069136</v>
      </c>
    </row>
    <row r="13" spans="1:13" ht="12.75">
      <c r="A13" s="10">
        <v>13</v>
      </c>
      <c r="B13" s="22">
        <v>0.9101</v>
      </c>
      <c r="C13" s="23">
        <v>0.904</v>
      </c>
      <c r="D13" s="14">
        <f t="shared" si="0"/>
        <v>0.13825592745491658</v>
      </c>
      <c r="E13" s="4">
        <f t="shared" si="0"/>
        <v>0.1290388656245888</v>
      </c>
      <c r="F13" s="4">
        <f t="shared" si="0"/>
        <v>0.12097393652305198</v>
      </c>
      <c r="G13" s="4">
        <f t="shared" si="0"/>
        <v>0.11385782260993128</v>
      </c>
      <c r="H13" s="12">
        <f t="shared" si="0"/>
        <v>0.10753238802049066</v>
      </c>
      <c r="I13" s="14">
        <f t="shared" si="1"/>
        <v>0.15237612375333617</v>
      </c>
      <c r="J13" s="4">
        <f t="shared" si="1"/>
        <v>0.14221771550311377</v>
      </c>
      <c r="K13" s="4">
        <f t="shared" si="1"/>
        <v>0.13332910828416913</v>
      </c>
      <c r="L13" s="4">
        <f t="shared" si="1"/>
        <v>0.12548621956157097</v>
      </c>
      <c r="M13" s="12">
        <f t="shared" si="1"/>
        <v>0.11851476291926147</v>
      </c>
    </row>
    <row r="14" spans="1:13" ht="12.75">
      <c r="A14" s="10">
        <v>14</v>
      </c>
      <c r="B14" s="22">
        <v>0.9289</v>
      </c>
      <c r="C14" s="23">
        <v>0.9254</v>
      </c>
      <c r="D14" s="14">
        <f t="shared" si="0"/>
        <v>0.1354577667959087</v>
      </c>
      <c r="E14" s="4">
        <f t="shared" si="0"/>
        <v>0.12642724900951477</v>
      </c>
      <c r="F14" s="4">
        <f t="shared" si="0"/>
        <v>0.1185255459464201</v>
      </c>
      <c r="G14" s="4">
        <f t="shared" si="0"/>
        <v>0.11155345500839539</v>
      </c>
      <c r="H14" s="12">
        <f t="shared" si="0"/>
        <v>0.10535604084126231</v>
      </c>
      <c r="I14" s="14">
        <f t="shared" si="1"/>
        <v>0.14885240530907273</v>
      </c>
      <c r="J14" s="4">
        <f t="shared" si="1"/>
        <v>0.1389289116218012</v>
      </c>
      <c r="K14" s="4">
        <f t="shared" si="1"/>
        <v>0.1302458546454386</v>
      </c>
      <c r="L14" s="4">
        <f t="shared" si="1"/>
        <v>0.12258433378394225</v>
      </c>
      <c r="M14" s="12">
        <f t="shared" si="1"/>
        <v>0.11577409301816767</v>
      </c>
    </row>
    <row r="15" spans="1:13" ht="12.75">
      <c r="A15" s="10">
        <v>15</v>
      </c>
      <c r="B15" s="22">
        <v>0.9452</v>
      </c>
      <c r="C15" s="23">
        <v>0.9432</v>
      </c>
      <c r="D15" s="14">
        <f aca="true" t="shared" si="2" ref="D15:H19">$B$3/$B15/D$3</f>
        <v>0.13312179388142148</v>
      </c>
      <c r="E15" s="4">
        <f t="shared" si="2"/>
        <v>0.12424700762266004</v>
      </c>
      <c r="F15" s="4">
        <f t="shared" si="2"/>
        <v>0.11648156964624377</v>
      </c>
      <c r="G15" s="4">
        <f t="shared" si="2"/>
        <v>0.10962971260822944</v>
      </c>
      <c r="H15" s="12">
        <f t="shared" si="2"/>
        <v>0.10353917301888337</v>
      </c>
      <c r="I15" s="14">
        <f aca="true" t="shared" si="3" ref="I15:M19">$C$3/$C15/I$3</f>
        <v>0.14604327382635274</v>
      </c>
      <c r="J15" s="4">
        <f t="shared" si="3"/>
        <v>0.13630705557126255</v>
      </c>
      <c r="K15" s="4">
        <f t="shared" si="3"/>
        <v>0.12778786459805863</v>
      </c>
      <c r="L15" s="4">
        <f t="shared" si="3"/>
        <v>0.12027093138640814</v>
      </c>
      <c r="M15" s="12">
        <f t="shared" si="3"/>
        <v>0.11358921297605212</v>
      </c>
    </row>
    <row r="16" spans="1:13" ht="12.75">
      <c r="A16" s="10">
        <v>16</v>
      </c>
      <c r="B16" s="22">
        <v>0.9591</v>
      </c>
      <c r="C16" s="23">
        <v>0.9579</v>
      </c>
      <c r="D16" s="14">
        <f t="shared" si="2"/>
        <v>0.13119249252082119</v>
      </c>
      <c r="E16" s="4">
        <f t="shared" si="2"/>
        <v>0.12244632635276642</v>
      </c>
      <c r="F16" s="4">
        <f t="shared" si="2"/>
        <v>0.11479343095571852</v>
      </c>
      <c r="G16" s="4">
        <f t="shared" si="2"/>
        <v>0.10804087619361744</v>
      </c>
      <c r="H16" s="12">
        <f t="shared" si="2"/>
        <v>0.10203860529397202</v>
      </c>
      <c r="I16" s="14">
        <f t="shared" si="3"/>
        <v>0.1438020835922496</v>
      </c>
      <c r="J16" s="4">
        <f t="shared" si="3"/>
        <v>0.13421527801943298</v>
      </c>
      <c r="K16" s="4">
        <f t="shared" si="3"/>
        <v>0.12582682314321839</v>
      </c>
      <c r="L16" s="4">
        <f t="shared" si="3"/>
        <v>0.11842524531126439</v>
      </c>
      <c r="M16" s="12">
        <f t="shared" si="3"/>
        <v>0.11184606501619414</v>
      </c>
    </row>
    <row r="17" spans="1:13" ht="12.75">
      <c r="A17" s="10">
        <v>17</v>
      </c>
      <c r="B17" s="22">
        <v>0.971</v>
      </c>
      <c r="C17" s="23">
        <v>0.9699</v>
      </c>
      <c r="D17" s="14">
        <f t="shared" si="2"/>
        <v>0.12958467515625086</v>
      </c>
      <c r="E17" s="4">
        <f t="shared" si="2"/>
        <v>0.1209456968125008</v>
      </c>
      <c r="F17" s="4">
        <f t="shared" si="2"/>
        <v>0.11338659076171949</v>
      </c>
      <c r="G17" s="4">
        <f t="shared" si="2"/>
        <v>0.10671679130514776</v>
      </c>
      <c r="H17" s="12">
        <f t="shared" si="2"/>
        <v>0.100788080677084</v>
      </c>
      <c r="I17" s="14">
        <f t="shared" si="3"/>
        <v>0.1420229053232456</v>
      </c>
      <c r="J17" s="4">
        <f t="shared" si="3"/>
        <v>0.13255471163502922</v>
      </c>
      <c r="K17" s="4">
        <f t="shared" si="3"/>
        <v>0.12427004215783989</v>
      </c>
      <c r="L17" s="4">
        <f t="shared" si="3"/>
        <v>0.11696003967796696</v>
      </c>
      <c r="M17" s="12">
        <f t="shared" si="3"/>
        <v>0.11046225969585768</v>
      </c>
    </row>
    <row r="18" spans="1:13" ht="12.75">
      <c r="A18" s="10">
        <v>18</v>
      </c>
      <c r="B18" s="22">
        <v>0.981</v>
      </c>
      <c r="C18" s="23">
        <v>0.9794</v>
      </c>
      <c r="D18" s="14">
        <f t="shared" si="2"/>
        <v>0.12826373045537165</v>
      </c>
      <c r="E18" s="4">
        <f t="shared" si="2"/>
        <v>0.11971281509168019</v>
      </c>
      <c r="F18" s="4">
        <f t="shared" si="2"/>
        <v>0.11223076414845018</v>
      </c>
      <c r="G18" s="4">
        <f t="shared" si="2"/>
        <v>0.105628954492659</v>
      </c>
      <c r="H18" s="12">
        <f t="shared" si="2"/>
        <v>0.09976067924306682</v>
      </c>
      <c r="I18" s="14">
        <f t="shared" si="3"/>
        <v>0.14064530924343058</v>
      </c>
      <c r="J18" s="4">
        <f t="shared" si="3"/>
        <v>0.13126895529386853</v>
      </c>
      <c r="K18" s="4">
        <f t="shared" si="3"/>
        <v>0.12306464558800173</v>
      </c>
      <c r="L18" s="4">
        <f t="shared" si="3"/>
        <v>0.11582554878870753</v>
      </c>
      <c r="M18" s="12">
        <f t="shared" si="3"/>
        <v>0.10939079607822377</v>
      </c>
    </row>
    <row r="19" spans="1:13" ht="12.75">
      <c r="A19" s="10">
        <v>19</v>
      </c>
      <c r="B19" s="22">
        <v>0.9894</v>
      </c>
      <c r="C19" s="23">
        <v>0.987</v>
      </c>
      <c r="D19" s="14">
        <f t="shared" si="2"/>
        <v>0.1271747721616329</v>
      </c>
      <c r="E19" s="4">
        <f t="shared" si="2"/>
        <v>0.11869645401752403</v>
      </c>
      <c r="F19" s="4">
        <f t="shared" si="2"/>
        <v>0.11127792564142877</v>
      </c>
      <c r="G19" s="4">
        <f t="shared" si="2"/>
        <v>0.10473216530958003</v>
      </c>
      <c r="H19" s="12">
        <f t="shared" si="2"/>
        <v>0.09891371168127001</v>
      </c>
      <c r="I19" s="14">
        <f t="shared" si="3"/>
        <v>0.13956232611247812</v>
      </c>
      <c r="J19" s="4">
        <f t="shared" si="3"/>
        <v>0.13025817103831291</v>
      </c>
      <c r="K19" s="4">
        <f t="shared" si="3"/>
        <v>0.12211703534841835</v>
      </c>
      <c r="L19" s="4">
        <f t="shared" si="3"/>
        <v>0.11493368032792316</v>
      </c>
      <c r="M19" s="12">
        <f t="shared" si="3"/>
        <v>0.10854847586526076</v>
      </c>
    </row>
    <row r="20" spans="1:13" ht="12.75">
      <c r="A20" s="10">
        <v>20</v>
      </c>
      <c r="B20" s="22">
        <v>1</v>
      </c>
      <c r="C20" s="23">
        <v>1</v>
      </c>
      <c r="D20" s="14">
        <f>$B$3/$B20/D$3</f>
        <v>0.1258267195767196</v>
      </c>
      <c r="E20" s="4">
        <f aca="true" t="shared" si="4" ref="E20:H35">$B$3/$B20/E$3</f>
        <v>0.11743827160493826</v>
      </c>
      <c r="F20" s="4">
        <f t="shared" si="4"/>
        <v>0.11009837962962962</v>
      </c>
      <c r="G20" s="4">
        <f t="shared" si="4"/>
        <v>0.10362200435729847</v>
      </c>
      <c r="H20" s="12">
        <f t="shared" si="4"/>
        <v>0.09786522633744855</v>
      </c>
      <c r="I20" s="14">
        <f>$C$3/$C20/I$3</f>
        <v>0.1377480158730159</v>
      </c>
      <c r="J20" s="4">
        <f aca="true" t="shared" si="5" ref="J20:M35">$C$3/$C20/J$3</f>
        <v>0.12856481481481483</v>
      </c>
      <c r="K20" s="4">
        <f t="shared" si="5"/>
        <v>0.1205295138888889</v>
      </c>
      <c r="L20" s="4">
        <f t="shared" si="5"/>
        <v>0.11343954248366016</v>
      </c>
      <c r="M20" s="12">
        <f t="shared" si="5"/>
        <v>0.10713734567901236</v>
      </c>
    </row>
    <row r="21" spans="1:13" ht="12.75">
      <c r="A21" s="10">
        <v>21</v>
      </c>
      <c r="B21" s="22">
        <v>1</v>
      </c>
      <c r="C21" s="23">
        <v>1</v>
      </c>
      <c r="D21" s="14">
        <f aca="true" t="shared" si="6" ref="D21:H52">$B$3/$B21/D$3</f>
        <v>0.1258267195767196</v>
      </c>
      <c r="E21" s="4">
        <f t="shared" si="4"/>
        <v>0.11743827160493826</v>
      </c>
      <c r="F21" s="4">
        <f t="shared" si="4"/>
        <v>0.11009837962962962</v>
      </c>
      <c r="G21" s="4">
        <f t="shared" si="4"/>
        <v>0.10362200435729847</v>
      </c>
      <c r="H21" s="12">
        <f t="shared" si="4"/>
        <v>0.09786522633744855</v>
      </c>
      <c r="I21" s="14">
        <f aca="true" t="shared" si="7" ref="I21:M52">$C$3/$C21/I$3</f>
        <v>0.1377480158730159</v>
      </c>
      <c r="J21" s="4">
        <f t="shared" si="5"/>
        <v>0.12856481481481483</v>
      </c>
      <c r="K21" s="4">
        <f t="shared" si="5"/>
        <v>0.1205295138888889</v>
      </c>
      <c r="L21" s="4">
        <f t="shared" si="5"/>
        <v>0.11343954248366016</v>
      </c>
      <c r="M21" s="12">
        <f t="shared" si="5"/>
        <v>0.10713734567901236</v>
      </c>
    </row>
    <row r="22" spans="1:13" ht="12.75">
      <c r="A22" s="10">
        <v>22</v>
      </c>
      <c r="B22" s="22">
        <v>1</v>
      </c>
      <c r="C22" s="23">
        <v>1</v>
      </c>
      <c r="D22" s="14">
        <f t="shared" si="6"/>
        <v>0.1258267195767196</v>
      </c>
      <c r="E22" s="4">
        <f t="shared" si="4"/>
        <v>0.11743827160493826</v>
      </c>
      <c r="F22" s="4">
        <f t="shared" si="4"/>
        <v>0.11009837962962962</v>
      </c>
      <c r="G22" s="4">
        <f t="shared" si="4"/>
        <v>0.10362200435729847</v>
      </c>
      <c r="H22" s="12">
        <f t="shared" si="4"/>
        <v>0.09786522633744855</v>
      </c>
      <c r="I22" s="14">
        <f t="shared" si="7"/>
        <v>0.1377480158730159</v>
      </c>
      <c r="J22" s="4">
        <f t="shared" si="5"/>
        <v>0.12856481481481483</v>
      </c>
      <c r="K22" s="4">
        <f t="shared" si="5"/>
        <v>0.1205295138888889</v>
      </c>
      <c r="L22" s="4">
        <f t="shared" si="5"/>
        <v>0.11343954248366016</v>
      </c>
      <c r="M22" s="12">
        <f t="shared" si="5"/>
        <v>0.10713734567901236</v>
      </c>
    </row>
    <row r="23" spans="1:13" ht="12.75">
      <c r="A23" s="10">
        <v>23</v>
      </c>
      <c r="B23" s="22">
        <v>1</v>
      </c>
      <c r="C23" s="23">
        <v>1</v>
      </c>
      <c r="D23" s="14">
        <f t="shared" si="6"/>
        <v>0.1258267195767196</v>
      </c>
      <c r="E23" s="4">
        <f t="shared" si="4"/>
        <v>0.11743827160493826</v>
      </c>
      <c r="F23" s="4">
        <f t="shared" si="4"/>
        <v>0.11009837962962962</v>
      </c>
      <c r="G23" s="4">
        <f t="shared" si="4"/>
        <v>0.10362200435729847</v>
      </c>
      <c r="H23" s="12">
        <f t="shared" si="4"/>
        <v>0.09786522633744855</v>
      </c>
      <c r="I23" s="14">
        <f t="shared" si="7"/>
        <v>0.1377480158730159</v>
      </c>
      <c r="J23" s="4">
        <f t="shared" si="5"/>
        <v>0.12856481481481483</v>
      </c>
      <c r="K23" s="4">
        <f t="shared" si="5"/>
        <v>0.1205295138888889</v>
      </c>
      <c r="L23" s="4">
        <f t="shared" si="5"/>
        <v>0.11343954248366016</v>
      </c>
      <c r="M23" s="12">
        <f t="shared" si="5"/>
        <v>0.10713734567901236</v>
      </c>
    </row>
    <row r="24" spans="1:13" ht="12.75">
      <c r="A24" s="10">
        <v>24</v>
      </c>
      <c r="B24" s="22">
        <v>1</v>
      </c>
      <c r="C24" s="23">
        <v>1</v>
      </c>
      <c r="D24" s="14">
        <f t="shared" si="6"/>
        <v>0.1258267195767196</v>
      </c>
      <c r="E24" s="4">
        <f t="shared" si="4"/>
        <v>0.11743827160493826</v>
      </c>
      <c r="F24" s="4">
        <f t="shared" si="4"/>
        <v>0.11009837962962962</v>
      </c>
      <c r="G24" s="4">
        <f t="shared" si="4"/>
        <v>0.10362200435729847</v>
      </c>
      <c r="H24" s="12">
        <f t="shared" si="4"/>
        <v>0.09786522633744855</v>
      </c>
      <c r="I24" s="14">
        <f t="shared" si="7"/>
        <v>0.1377480158730159</v>
      </c>
      <c r="J24" s="4">
        <f t="shared" si="5"/>
        <v>0.12856481481481483</v>
      </c>
      <c r="K24" s="4">
        <f t="shared" si="5"/>
        <v>0.1205295138888889</v>
      </c>
      <c r="L24" s="4">
        <f t="shared" si="5"/>
        <v>0.11343954248366016</v>
      </c>
      <c r="M24" s="12">
        <f t="shared" si="5"/>
        <v>0.10713734567901236</v>
      </c>
    </row>
    <row r="25" spans="1:13" ht="12.75">
      <c r="A25" s="10">
        <v>25</v>
      </c>
      <c r="B25" s="22">
        <v>1</v>
      </c>
      <c r="C25" s="23">
        <v>1</v>
      </c>
      <c r="D25" s="14">
        <f t="shared" si="6"/>
        <v>0.1258267195767196</v>
      </c>
      <c r="E25" s="4">
        <f t="shared" si="4"/>
        <v>0.11743827160493826</v>
      </c>
      <c r="F25" s="4">
        <f t="shared" si="4"/>
        <v>0.11009837962962962</v>
      </c>
      <c r="G25" s="4">
        <f t="shared" si="4"/>
        <v>0.10362200435729847</v>
      </c>
      <c r="H25" s="12">
        <f t="shared" si="4"/>
        <v>0.09786522633744855</v>
      </c>
      <c r="I25" s="14">
        <f t="shared" si="7"/>
        <v>0.1377480158730159</v>
      </c>
      <c r="J25" s="4">
        <f t="shared" si="5"/>
        <v>0.12856481481481483</v>
      </c>
      <c r="K25" s="4">
        <f t="shared" si="5"/>
        <v>0.1205295138888889</v>
      </c>
      <c r="L25" s="4">
        <f t="shared" si="5"/>
        <v>0.11343954248366016</v>
      </c>
      <c r="M25" s="12">
        <f t="shared" si="5"/>
        <v>0.10713734567901236</v>
      </c>
    </row>
    <row r="26" spans="1:13" ht="12.75">
      <c r="A26" s="10">
        <v>26</v>
      </c>
      <c r="B26" s="22">
        <v>1</v>
      </c>
      <c r="C26" s="23">
        <v>1</v>
      </c>
      <c r="D26" s="14">
        <f t="shared" si="6"/>
        <v>0.1258267195767196</v>
      </c>
      <c r="E26" s="4">
        <f t="shared" si="4"/>
        <v>0.11743827160493826</v>
      </c>
      <c r="F26" s="4">
        <f t="shared" si="4"/>
        <v>0.11009837962962962</v>
      </c>
      <c r="G26" s="4">
        <f t="shared" si="4"/>
        <v>0.10362200435729847</v>
      </c>
      <c r="H26" s="12">
        <f t="shared" si="4"/>
        <v>0.09786522633744855</v>
      </c>
      <c r="I26" s="14">
        <f t="shared" si="7"/>
        <v>0.1377480158730159</v>
      </c>
      <c r="J26" s="4">
        <f t="shared" si="5"/>
        <v>0.12856481481481483</v>
      </c>
      <c r="K26" s="4">
        <f t="shared" si="5"/>
        <v>0.1205295138888889</v>
      </c>
      <c r="L26" s="4">
        <f t="shared" si="5"/>
        <v>0.11343954248366016</v>
      </c>
      <c r="M26" s="12">
        <f t="shared" si="5"/>
        <v>0.10713734567901236</v>
      </c>
    </row>
    <row r="27" spans="1:13" ht="12.75">
      <c r="A27" s="10">
        <v>27</v>
      </c>
      <c r="B27" s="22">
        <v>1</v>
      </c>
      <c r="C27" s="23">
        <v>1</v>
      </c>
      <c r="D27" s="14">
        <f t="shared" si="6"/>
        <v>0.1258267195767196</v>
      </c>
      <c r="E27" s="4">
        <f t="shared" si="4"/>
        <v>0.11743827160493826</v>
      </c>
      <c r="F27" s="4">
        <f t="shared" si="4"/>
        <v>0.11009837962962962</v>
      </c>
      <c r="G27" s="4">
        <f t="shared" si="4"/>
        <v>0.10362200435729847</v>
      </c>
      <c r="H27" s="12">
        <f t="shared" si="4"/>
        <v>0.09786522633744855</v>
      </c>
      <c r="I27" s="14">
        <f t="shared" si="7"/>
        <v>0.1377480158730159</v>
      </c>
      <c r="J27" s="4">
        <f t="shared" si="5"/>
        <v>0.12856481481481483</v>
      </c>
      <c r="K27" s="4">
        <f t="shared" si="5"/>
        <v>0.1205295138888889</v>
      </c>
      <c r="L27" s="4">
        <f t="shared" si="5"/>
        <v>0.11343954248366016</v>
      </c>
      <c r="M27" s="12">
        <f t="shared" si="5"/>
        <v>0.10713734567901236</v>
      </c>
    </row>
    <row r="28" spans="1:13" ht="12.75">
      <c r="A28" s="10">
        <v>28</v>
      </c>
      <c r="B28" s="22">
        <v>1</v>
      </c>
      <c r="C28" s="23">
        <v>1</v>
      </c>
      <c r="D28" s="14">
        <f t="shared" si="6"/>
        <v>0.1258267195767196</v>
      </c>
      <c r="E28" s="4">
        <f t="shared" si="4"/>
        <v>0.11743827160493826</v>
      </c>
      <c r="F28" s="4">
        <f t="shared" si="4"/>
        <v>0.11009837962962962</v>
      </c>
      <c r="G28" s="4">
        <f t="shared" si="4"/>
        <v>0.10362200435729847</v>
      </c>
      <c r="H28" s="12">
        <f t="shared" si="4"/>
        <v>0.09786522633744855</v>
      </c>
      <c r="I28" s="14">
        <f t="shared" si="7"/>
        <v>0.1377480158730159</v>
      </c>
      <c r="J28" s="4">
        <f t="shared" si="5"/>
        <v>0.12856481481481483</v>
      </c>
      <c r="K28" s="4">
        <f t="shared" si="5"/>
        <v>0.1205295138888889</v>
      </c>
      <c r="L28" s="4">
        <f t="shared" si="5"/>
        <v>0.11343954248366016</v>
      </c>
      <c r="M28" s="12">
        <f t="shared" si="5"/>
        <v>0.10713734567901236</v>
      </c>
    </row>
    <row r="29" spans="1:13" ht="12.75">
      <c r="A29" s="10">
        <v>29</v>
      </c>
      <c r="B29" s="22">
        <v>1</v>
      </c>
      <c r="C29" s="23">
        <v>1</v>
      </c>
      <c r="D29" s="14">
        <f t="shared" si="6"/>
        <v>0.1258267195767196</v>
      </c>
      <c r="E29" s="4">
        <f t="shared" si="4"/>
        <v>0.11743827160493826</v>
      </c>
      <c r="F29" s="4">
        <f t="shared" si="4"/>
        <v>0.11009837962962962</v>
      </c>
      <c r="G29" s="4">
        <f t="shared" si="4"/>
        <v>0.10362200435729847</v>
      </c>
      <c r="H29" s="12">
        <f t="shared" si="4"/>
        <v>0.09786522633744855</v>
      </c>
      <c r="I29" s="14">
        <f t="shared" si="7"/>
        <v>0.1377480158730159</v>
      </c>
      <c r="J29" s="4">
        <f t="shared" si="5"/>
        <v>0.12856481481481483</v>
      </c>
      <c r="K29" s="4">
        <f t="shared" si="5"/>
        <v>0.1205295138888889</v>
      </c>
      <c r="L29" s="4">
        <f t="shared" si="5"/>
        <v>0.11343954248366016</v>
      </c>
      <c r="M29" s="12">
        <f t="shared" si="5"/>
        <v>0.10713734567901236</v>
      </c>
    </row>
    <row r="30" spans="1:13" ht="12.75">
      <c r="A30" s="10">
        <v>30</v>
      </c>
      <c r="B30" s="22">
        <v>1</v>
      </c>
      <c r="C30" s="23">
        <v>1</v>
      </c>
      <c r="D30" s="14">
        <f t="shared" si="6"/>
        <v>0.1258267195767196</v>
      </c>
      <c r="E30" s="4">
        <f t="shared" si="4"/>
        <v>0.11743827160493826</v>
      </c>
      <c r="F30" s="4">
        <f t="shared" si="4"/>
        <v>0.11009837962962962</v>
      </c>
      <c r="G30" s="4">
        <f t="shared" si="4"/>
        <v>0.10362200435729847</v>
      </c>
      <c r="H30" s="12">
        <f t="shared" si="4"/>
        <v>0.09786522633744855</v>
      </c>
      <c r="I30" s="14">
        <f t="shared" si="7"/>
        <v>0.1377480158730159</v>
      </c>
      <c r="J30" s="4">
        <f t="shared" si="5"/>
        <v>0.12856481481481483</v>
      </c>
      <c r="K30" s="4">
        <f t="shared" si="5"/>
        <v>0.1205295138888889</v>
      </c>
      <c r="L30" s="4">
        <f t="shared" si="5"/>
        <v>0.11343954248366016</v>
      </c>
      <c r="M30" s="12">
        <f t="shared" si="5"/>
        <v>0.10713734567901236</v>
      </c>
    </row>
    <row r="31" spans="1:13" ht="12.75">
      <c r="A31" s="10">
        <v>31</v>
      </c>
      <c r="B31" s="22">
        <v>1</v>
      </c>
      <c r="C31" s="23">
        <v>1</v>
      </c>
      <c r="D31" s="14">
        <f t="shared" si="6"/>
        <v>0.1258267195767196</v>
      </c>
      <c r="E31" s="4">
        <f t="shared" si="4"/>
        <v>0.11743827160493826</v>
      </c>
      <c r="F31" s="4">
        <f t="shared" si="4"/>
        <v>0.11009837962962962</v>
      </c>
      <c r="G31" s="4">
        <f t="shared" si="4"/>
        <v>0.10362200435729847</v>
      </c>
      <c r="H31" s="12">
        <f t="shared" si="4"/>
        <v>0.09786522633744855</v>
      </c>
      <c r="I31" s="14">
        <f t="shared" si="7"/>
        <v>0.1377480158730159</v>
      </c>
      <c r="J31" s="4">
        <f t="shared" si="5"/>
        <v>0.12856481481481483</v>
      </c>
      <c r="K31" s="4">
        <f t="shared" si="5"/>
        <v>0.1205295138888889</v>
      </c>
      <c r="L31" s="4">
        <f t="shared" si="5"/>
        <v>0.11343954248366016</v>
      </c>
      <c r="M31" s="12">
        <f t="shared" si="5"/>
        <v>0.10713734567901236</v>
      </c>
    </row>
    <row r="32" spans="1:13" ht="12.75">
      <c r="A32" s="10">
        <v>32</v>
      </c>
      <c r="B32" s="22">
        <v>1</v>
      </c>
      <c r="C32" s="23">
        <v>1</v>
      </c>
      <c r="D32" s="14">
        <f t="shared" si="6"/>
        <v>0.1258267195767196</v>
      </c>
      <c r="E32" s="4">
        <f t="shared" si="4"/>
        <v>0.11743827160493826</v>
      </c>
      <c r="F32" s="4">
        <f t="shared" si="4"/>
        <v>0.11009837962962962</v>
      </c>
      <c r="G32" s="4">
        <f t="shared" si="4"/>
        <v>0.10362200435729847</v>
      </c>
      <c r="H32" s="12">
        <f t="shared" si="4"/>
        <v>0.09786522633744855</v>
      </c>
      <c r="I32" s="14">
        <f t="shared" si="7"/>
        <v>0.1377480158730159</v>
      </c>
      <c r="J32" s="4">
        <f t="shared" si="5"/>
        <v>0.12856481481481483</v>
      </c>
      <c r="K32" s="4">
        <f t="shared" si="5"/>
        <v>0.1205295138888889</v>
      </c>
      <c r="L32" s="4">
        <f t="shared" si="5"/>
        <v>0.11343954248366016</v>
      </c>
      <c r="M32" s="12">
        <f t="shared" si="5"/>
        <v>0.10713734567901236</v>
      </c>
    </row>
    <row r="33" spans="1:13" ht="12.75">
      <c r="A33" s="10">
        <v>33</v>
      </c>
      <c r="B33" s="22">
        <v>1</v>
      </c>
      <c r="C33" s="23">
        <v>1</v>
      </c>
      <c r="D33" s="14">
        <f t="shared" si="6"/>
        <v>0.1258267195767196</v>
      </c>
      <c r="E33" s="4">
        <f t="shared" si="4"/>
        <v>0.11743827160493826</v>
      </c>
      <c r="F33" s="4">
        <f t="shared" si="4"/>
        <v>0.11009837962962962</v>
      </c>
      <c r="G33" s="4">
        <f t="shared" si="4"/>
        <v>0.10362200435729847</v>
      </c>
      <c r="H33" s="12">
        <f t="shared" si="4"/>
        <v>0.09786522633744855</v>
      </c>
      <c r="I33" s="14">
        <f t="shared" si="7"/>
        <v>0.1377480158730159</v>
      </c>
      <c r="J33" s="4">
        <f t="shared" si="5"/>
        <v>0.12856481481481483</v>
      </c>
      <c r="K33" s="4">
        <f t="shared" si="5"/>
        <v>0.1205295138888889</v>
      </c>
      <c r="L33" s="4">
        <f t="shared" si="5"/>
        <v>0.11343954248366016</v>
      </c>
      <c r="M33" s="12">
        <f t="shared" si="5"/>
        <v>0.10713734567901236</v>
      </c>
    </row>
    <row r="34" spans="1:13" ht="12.75">
      <c r="A34" s="10">
        <v>34</v>
      </c>
      <c r="B34" s="22">
        <v>1</v>
      </c>
      <c r="C34" s="23">
        <v>1</v>
      </c>
      <c r="D34" s="14">
        <f t="shared" si="6"/>
        <v>0.1258267195767196</v>
      </c>
      <c r="E34" s="4">
        <f t="shared" si="4"/>
        <v>0.11743827160493826</v>
      </c>
      <c r="F34" s="4">
        <f t="shared" si="4"/>
        <v>0.11009837962962962</v>
      </c>
      <c r="G34" s="4">
        <f t="shared" si="4"/>
        <v>0.10362200435729847</v>
      </c>
      <c r="H34" s="12">
        <f t="shared" si="4"/>
        <v>0.09786522633744855</v>
      </c>
      <c r="I34" s="14">
        <f t="shared" si="7"/>
        <v>0.1377480158730159</v>
      </c>
      <c r="J34" s="4">
        <f t="shared" si="5"/>
        <v>0.12856481481481483</v>
      </c>
      <c r="K34" s="4">
        <f t="shared" si="5"/>
        <v>0.1205295138888889</v>
      </c>
      <c r="L34" s="4">
        <f t="shared" si="5"/>
        <v>0.11343954248366016</v>
      </c>
      <c r="M34" s="12">
        <f t="shared" si="5"/>
        <v>0.10713734567901236</v>
      </c>
    </row>
    <row r="35" spans="1:13" ht="12.75">
      <c r="A35" s="10">
        <v>35</v>
      </c>
      <c r="B35" s="22">
        <v>1</v>
      </c>
      <c r="C35" s="23">
        <v>1</v>
      </c>
      <c r="D35" s="14">
        <f t="shared" si="6"/>
        <v>0.1258267195767196</v>
      </c>
      <c r="E35" s="4">
        <f t="shared" si="4"/>
        <v>0.11743827160493826</v>
      </c>
      <c r="F35" s="4">
        <f t="shared" si="4"/>
        <v>0.11009837962962962</v>
      </c>
      <c r="G35" s="4">
        <f t="shared" si="4"/>
        <v>0.10362200435729847</v>
      </c>
      <c r="H35" s="12">
        <f t="shared" si="4"/>
        <v>0.09786522633744855</v>
      </c>
      <c r="I35" s="14">
        <f t="shared" si="7"/>
        <v>0.1377480158730159</v>
      </c>
      <c r="J35" s="4">
        <f t="shared" si="5"/>
        <v>0.12856481481481483</v>
      </c>
      <c r="K35" s="4">
        <f t="shared" si="5"/>
        <v>0.1205295138888889</v>
      </c>
      <c r="L35" s="4">
        <f t="shared" si="5"/>
        <v>0.11343954248366016</v>
      </c>
      <c r="M35" s="12">
        <f t="shared" si="5"/>
        <v>0.10713734567901236</v>
      </c>
    </row>
    <row r="36" spans="1:13" ht="12.75">
      <c r="A36" s="10">
        <v>36</v>
      </c>
      <c r="B36" s="22">
        <v>1</v>
      </c>
      <c r="C36" s="23">
        <v>1</v>
      </c>
      <c r="D36" s="14">
        <f t="shared" si="6"/>
        <v>0.1258267195767196</v>
      </c>
      <c r="E36" s="4">
        <f t="shared" si="6"/>
        <v>0.11743827160493826</v>
      </c>
      <c r="F36" s="4">
        <f t="shared" si="6"/>
        <v>0.11009837962962962</v>
      </c>
      <c r="G36" s="4">
        <f t="shared" si="6"/>
        <v>0.10362200435729847</v>
      </c>
      <c r="H36" s="12">
        <f t="shared" si="6"/>
        <v>0.09786522633744855</v>
      </c>
      <c r="I36" s="14">
        <f t="shared" si="7"/>
        <v>0.1377480158730159</v>
      </c>
      <c r="J36" s="4">
        <f t="shared" si="7"/>
        <v>0.12856481481481483</v>
      </c>
      <c r="K36" s="4">
        <f t="shared" si="7"/>
        <v>0.1205295138888889</v>
      </c>
      <c r="L36" s="4">
        <f t="shared" si="7"/>
        <v>0.11343954248366016</v>
      </c>
      <c r="M36" s="12">
        <f t="shared" si="7"/>
        <v>0.10713734567901236</v>
      </c>
    </row>
    <row r="37" spans="1:13" ht="12.75">
      <c r="A37" s="10">
        <v>37</v>
      </c>
      <c r="B37" s="22">
        <v>1</v>
      </c>
      <c r="C37" s="23">
        <v>0.9979</v>
      </c>
      <c r="D37" s="14">
        <f t="shared" si="6"/>
        <v>0.1258267195767196</v>
      </c>
      <c r="E37" s="4">
        <f t="shared" si="6"/>
        <v>0.11743827160493826</v>
      </c>
      <c r="F37" s="4">
        <f t="shared" si="6"/>
        <v>0.11009837962962962</v>
      </c>
      <c r="G37" s="4">
        <f t="shared" si="6"/>
        <v>0.10362200435729847</v>
      </c>
      <c r="H37" s="12">
        <f t="shared" si="6"/>
        <v>0.09786522633744855</v>
      </c>
      <c r="I37" s="14">
        <f t="shared" si="7"/>
        <v>0.1380378954534682</v>
      </c>
      <c r="J37" s="4">
        <f t="shared" si="7"/>
        <v>0.12883536908990365</v>
      </c>
      <c r="K37" s="4">
        <f t="shared" si="7"/>
        <v>0.12078315852178466</v>
      </c>
      <c r="L37" s="4">
        <f t="shared" si="7"/>
        <v>0.11367826684403262</v>
      </c>
      <c r="M37" s="12">
        <f t="shared" si="7"/>
        <v>0.1073628075749197</v>
      </c>
    </row>
    <row r="38" spans="1:13" ht="12.75">
      <c r="A38" s="10">
        <v>38</v>
      </c>
      <c r="B38" s="22">
        <v>0.9973</v>
      </c>
      <c r="C38" s="23">
        <v>0.9901</v>
      </c>
      <c r="D38" s="14">
        <f t="shared" si="6"/>
        <v>0.12616737147971482</v>
      </c>
      <c r="E38" s="4">
        <f t="shared" si="6"/>
        <v>0.11775621338106716</v>
      </c>
      <c r="F38" s="4">
        <f t="shared" si="6"/>
        <v>0.11039645004475046</v>
      </c>
      <c r="G38" s="4">
        <f t="shared" si="6"/>
        <v>0.10390254121858868</v>
      </c>
      <c r="H38" s="12">
        <f t="shared" si="6"/>
        <v>0.09813017781755597</v>
      </c>
      <c r="I38" s="14">
        <f t="shared" si="7"/>
        <v>0.13912535690638916</v>
      </c>
      <c r="J38" s="4">
        <f t="shared" si="7"/>
        <v>0.12985033311262986</v>
      </c>
      <c r="K38" s="4">
        <f t="shared" si="7"/>
        <v>0.1217346872930905</v>
      </c>
      <c r="L38" s="4">
        <f t="shared" si="7"/>
        <v>0.11457382333467342</v>
      </c>
      <c r="M38" s="12">
        <f t="shared" si="7"/>
        <v>0.10820861092719156</v>
      </c>
    </row>
    <row r="39" spans="1:13" ht="12.75">
      <c r="A39" s="10">
        <v>39</v>
      </c>
      <c r="B39" s="22">
        <v>0.9904</v>
      </c>
      <c r="C39" s="23">
        <v>0.9823</v>
      </c>
      <c r="D39" s="14">
        <f t="shared" si="6"/>
        <v>0.12704636467762478</v>
      </c>
      <c r="E39" s="4">
        <f t="shared" si="6"/>
        <v>0.11857660703244978</v>
      </c>
      <c r="F39" s="4">
        <f t="shared" si="6"/>
        <v>0.11116556909292166</v>
      </c>
      <c r="G39" s="4">
        <f t="shared" si="6"/>
        <v>0.10462641796980864</v>
      </c>
      <c r="H39" s="12">
        <f t="shared" si="6"/>
        <v>0.09881383919370815</v>
      </c>
      <c r="I39" s="14">
        <f t="shared" si="7"/>
        <v>0.14023008843837514</v>
      </c>
      <c r="J39" s="4">
        <f t="shared" si="7"/>
        <v>0.13088141587581678</v>
      </c>
      <c r="K39" s="4">
        <f t="shared" si="7"/>
        <v>0.12270132738357824</v>
      </c>
      <c r="L39" s="4">
        <f t="shared" si="7"/>
        <v>0.11548360224336776</v>
      </c>
      <c r="M39" s="12">
        <f t="shared" si="7"/>
        <v>0.10906784656318065</v>
      </c>
    </row>
    <row r="40" spans="1:13" ht="12.75">
      <c r="A40" s="10">
        <v>40</v>
      </c>
      <c r="B40" s="22">
        <v>0.9835</v>
      </c>
      <c r="C40" s="23">
        <v>0.9745</v>
      </c>
      <c r="D40" s="14">
        <f t="shared" si="6"/>
        <v>0.12793769148624257</v>
      </c>
      <c r="E40" s="4">
        <f t="shared" si="6"/>
        <v>0.1194085120538264</v>
      </c>
      <c r="F40" s="4">
        <f t="shared" si="6"/>
        <v>0.11194548005046223</v>
      </c>
      <c r="G40" s="4">
        <f t="shared" si="6"/>
        <v>0.10536045181219976</v>
      </c>
      <c r="H40" s="12">
        <f t="shared" si="6"/>
        <v>0.09950709337818865</v>
      </c>
      <c r="I40" s="14">
        <f t="shared" si="7"/>
        <v>0.14135250474398758</v>
      </c>
      <c r="J40" s="4">
        <f t="shared" si="7"/>
        <v>0.13192900442772174</v>
      </c>
      <c r="K40" s="4">
        <f t="shared" si="7"/>
        <v>0.12368344165098911</v>
      </c>
      <c r="L40" s="4">
        <f t="shared" si="7"/>
        <v>0.11640794508328388</v>
      </c>
      <c r="M40" s="12">
        <f t="shared" si="7"/>
        <v>0.10994083702310144</v>
      </c>
    </row>
    <row r="41" spans="1:13" ht="12.75">
      <c r="A41" s="10">
        <v>41</v>
      </c>
      <c r="B41" s="22">
        <v>0.9765</v>
      </c>
      <c r="C41" s="23">
        <v>0.9666</v>
      </c>
      <c r="D41" s="14">
        <f t="shared" si="6"/>
        <v>0.1288548075542443</v>
      </c>
      <c r="E41" s="4">
        <f t="shared" si="6"/>
        <v>0.12026448705062802</v>
      </c>
      <c r="F41" s="4">
        <f t="shared" si="6"/>
        <v>0.11274795660996376</v>
      </c>
      <c r="G41" s="4">
        <f t="shared" si="6"/>
        <v>0.10611572386820119</v>
      </c>
      <c r="H41" s="12">
        <f t="shared" si="6"/>
        <v>0.10022040587552335</v>
      </c>
      <c r="I41" s="14">
        <f t="shared" si="7"/>
        <v>0.14250777557729763</v>
      </c>
      <c r="J41" s="4">
        <f t="shared" si="7"/>
        <v>0.1330072572054778</v>
      </c>
      <c r="K41" s="4">
        <f t="shared" si="7"/>
        <v>0.12469430363013542</v>
      </c>
      <c r="L41" s="4">
        <f t="shared" si="7"/>
        <v>0.11735934459306864</v>
      </c>
      <c r="M41" s="12">
        <f t="shared" si="7"/>
        <v>0.11083938100456482</v>
      </c>
    </row>
    <row r="42" spans="1:13" ht="12.75">
      <c r="A42" s="10">
        <v>42</v>
      </c>
      <c r="B42" s="22">
        <v>0.9695</v>
      </c>
      <c r="C42" s="23">
        <v>0.9587</v>
      </c>
      <c r="D42" s="14">
        <f t="shared" si="6"/>
        <v>0.1297851671755746</v>
      </c>
      <c r="E42" s="4">
        <f t="shared" si="6"/>
        <v>0.12113282269720295</v>
      </c>
      <c r="F42" s="4">
        <f t="shared" si="6"/>
        <v>0.11356202127862776</v>
      </c>
      <c r="G42" s="4">
        <f t="shared" si="6"/>
        <v>0.10688190237988496</v>
      </c>
      <c r="H42" s="12">
        <f t="shared" si="6"/>
        <v>0.1009440189143358</v>
      </c>
      <c r="I42" s="14">
        <f t="shared" si="7"/>
        <v>0.14368208602588495</v>
      </c>
      <c r="J42" s="4">
        <f t="shared" si="7"/>
        <v>0.13410328029082594</v>
      </c>
      <c r="K42" s="4">
        <f t="shared" si="7"/>
        <v>0.12572182527264933</v>
      </c>
      <c r="L42" s="4">
        <f t="shared" si="7"/>
        <v>0.1183264237860229</v>
      </c>
      <c r="M42" s="12">
        <f t="shared" si="7"/>
        <v>0.11175273357568828</v>
      </c>
    </row>
    <row r="43" spans="1:13" ht="12.75">
      <c r="A43" s="10">
        <v>43</v>
      </c>
      <c r="B43" s="22">
        <v>0.9626</v>
      </c>
      <c r="C43" s="23">
        <v>0.9509</v>
      </c>
      <c r="D43" s="14">
        <f t="shared" si="6"/>
        <v>0.13071547847155576</v>
      </c>
      <c r="E43" s="4">
        <f t="shared" si="6"/>
        <v>0.1220011132401187</v>
      </c>
      <c r="F43" s="4">
        <f t="shared" si="6"/>
        <v>0.11437604366261127</v>
      </c>
      <c r="G43" s="4">
        <f t="shared" si="6"/>
        <v>0.10764804109422238</v>
      </c>
      <c r="H43" s="12">
        <f t="shared" si="6"/>
        <v>0.10166759436676558</v>
      </c>
      <c r="I43" s="14">
        <f t="shared" si="7"/>
        <v>0.14486067501631708</v>
      </c>
      <c r="J43" s="4">
        <f t="shared" si="7"/>
        <v>0.13520329668189593</v>
      </c>
      <c r="K43" s="4">
        <f t="shared" si="7"/>
        <v>0.12675309063927742</v>
      </c>
      <c r="L43" s="4">
        <f t="shared" si="7"/>
        <v>0.11929702648402583</v>
      </c>
      <c r="M43" s="12">
        <f t="shared" si="7"/>
        <v>0.11266941390157995</v>
      </c>
    </row>
    <row r="44" spans="1:13" ht="12.75">
      <c r="A44" s="10">
        <v>44</v>
      </c>
      <c r="B44" s="22">
        <v>0.9556</v>
      </c>
      <c r="C44" s="23">
        <v>0.943</v>
      </c>
      <c r="D44" s="14">
        <f t="shared" si="6"/>
        <v>0.13167300081280828</v>
      </c>
      <c r="E44" s="4">
        <f t="shared" si="6"/>
        <v>0.12289480075862104</v>
      </c>
      <c r="F44" s="4">
        <f t="shared" si="6"/>
        <v>0.11521387571120723</v>
      </c>
      <c r="G44" s="4">
        <f t="shared" si="6"/>
        <v>0.10843658890466563</v>
      </c>
      <c r="H44" s="12">
        <f t="shared" si="6"/>
        <v>0.10241233396551754</v>
      </c>
      <c r="I44" s="14">
        <f t="shared" si="7"/>
        <v>0.14607424800956087</v>
      </c>
      <c r="J44" s="4">
        <f t="shared" si="7"/>
        <v>0.1363359648089235</v>
      </c>
      <c r="K44" s="4">
        <f t="shared" si="7"/>
        <v>0.12781496700836575</v>
      </c>
      <c r="L44" s="4">
        <f t="shared" si="7"/>
        <v>0.12029643953728543</v>
      </c>
      <c r="M44" s="12">
        <f t="shared" si="7"/>
        <v>0.11361330400743623</v>
      </c>
    </row>
    <row r="45" spans="1:13" ht="12.75">
      <c r="A45" s="10">
        <v>45</v>
      </c>
      <c r="B45" s="22">
        <v>0.9486</v>
      </c>
      <c r="C45" s="23">
        <v>0.9351</v>
      </c>
      <c r="D45" s="14">
        <f t="shared" si="6"/>
        <v>0.1326446548352515</v>
      </c>
      <c r="E45" s="4">
        <f t="shared" si="6"/>
        <v>0.12380167784623473</v>
      </c>
      <c r="F45" s="4">
        <f t="shared" si="6"/>
        <v>0.11606407298084505</v>
      </c>
      <c r="G45" s="4">
        <f t="shared" si="6"/>
        <v>0.10923677457020711</v>
      </c>
      <c r="H45" s="12">
        <f t="shared" si="6"/>
        <v>0.10316806487186227</v>
      </c>
      <c r="I45" s="14">
        <f t="shared" si="7"/>
        <v>0.14730832624640774</v>
      </c>
      <c r="J45" s="4">
        <f t="shared" si="7"/>
        <v>0.1374877711633139</v>
      </c>
      <c r="K45" s="4">
        <f t="shared" si="7"/>
        <v>0.12889478546560676</v>
      </c>
      <c r="L45" s="4">
        <f t="shared" si="7"/>
        <v>0.12131273926174756</v>
      </c>
      <c r="M45" s="12">
        <f t="shared" si="7"/>
        <v>0.11457314263609492</v>
      </c>
    </row>
    <row r="46" spans="1:13" ht="12.75">
      <c r="A46" s="10">
        <v>46</v>
      </c>
      <c r="B46" s="22">
        <v>0.9415</v>
      </c>
      <c r="C46" s="23">
        <v>0.9271</v>
      </c>
      <c r="D46" s="14">
        <f t="shared" si="6"/>
        <v>0.13364494909901178</v>
      </c>
      <c r="E46" s="4">
        <f t="shared" si="6"/>
        <v>0.12473528582574432</v>
      </c>
      <c r="F46" s="4">
        <f t="shared" si="6"/>
        <v>0.1169393304616353</v>
      </c>
      <c r="G46" s="4">
        <f t="shared" si="6"/>
        <v>0.11006054631683322</v>
      </c>
      <c r="H46" s="12">
        <f t="shared" si="6"/>
        <v>0.10394607152145359</v>
      </c>
      <c r="I46" s="14">
        <f t="shared" si="7"/>
        <v>0.14857945838961914</v>
      </c>
      <c r="J46" s="4">
        <f t="shared" si="7"/>
        <v>0.13867416116364453</v>
      </c>
      <c r="K46" s="4">
        <f t="shared" si="7"/>
        <v>0.13000702609091674</v>
      </c>
      <c r="L46" s="4">
        <f t="shared" si="7"/>
        <v>0.12235955396792164</v>
      </c>
      <c r="M46" s="12">
        <f t="shared" si="7"/>
        <v>0.11556180096970377</v>
      </c>
    </row>
    <row r="47" spans="1:13" ht="12.75">
      <c r="A47" s="10">
        <v>47</v>
      </c>
      <c r="B47" s="22">
        <v>0.9344</v>
      </c>
      <c r="C47" s="23">
        <v>0.9191</v>
      </c>
      <c r="D47" s="14">
        <f t="shared" si="6"/>
        <v>0.13466044475248243</v>
      </c>
      <c r="E47" s="4">
        <f t="shared" si="6"/>
        <v>0.1256830817689836</v>
      </c>
      <c r="F47" s="4">
        <f t="shared" si="6"/>
        <v>0.11782788915842211</v>
      </c>
      <c r="G47" s="4">
        <f t="shared" si="6"/>
        <v>0.11089683685498553</v>
      </c>
      <c r="H47" s="12">
        <f t="shared" si="6"/>
        <v>0.10473590147415299</v>
      </c>
      <c r="I47" s="14">
        <f t="shared" si="7"/>
        <v>0.14987271882604278</v>
      </c>
      <c r="J47" s="4">
        <f t="shared" si="7"/>
        <v>0.13988120423763992</v>
      </c>
      <c r="K47" s="4">
        <f t="shared" si="7"/>
        <v>0.1311386289727874</v>
      </c>
      <c r="L47" s="4">
        <f t="shared" si="7"/>
        <v>0.12342459197438815</v>
      </c>
      <c r="M47" s="12">
        <f t="shared" si="7"/>
        <v>0.11656767019803325</v>
      </c>
    </row>
    <row r="48" spans="1:13" ht="12.75">
      <c r="A48" s="10">
        <v>48</v>
      </c>
      <c r="B48" s="22">
        <v>0.9272</v>
      </c>
      <c r="C48" s="23">
        <v>0.911</v>
      </c>
      <c r="D48" s="14">
        <f t="shared" si="6"/>
        <v>0.13570612551414968</v>
      </c>
      <c r="E48" s="4">
        <f t="shared" si="6"/>
        <v>0.12665905047987303</v>
      </c>
      <c r="F48" s="4">
        <f t="shared" si="6"/>
        <v>0.11874285982488096</v>
      </c>
      <c r="G48" s="4">
        <f t="shared" si="6"/>
        <v>0.11175798571753502</v>
      </c>
      <c r="H48" s="12">
        <f t="shared" si="6"/>
        <v>0.10554920873322751</v>
      </c>
      <c r="I48" s="14">
        <f t="shared" si="7"/>
        <v>0.15120528635896366</v>
      </c>
      <c r="J48" s="4">
        <f t="shared" si="7"/>
        <v>0.14112493393503275</v>
      </c>
      <c r="K48" s="4">
        <f t="shared" si="7"/>
        <v>0.1323046255640932</v>
      </c>
      <c r="L48" s="4">
        <f t="shared" si="7"/>
        <v>0.12452200053091125</v>
      </c>
      <c r="M48" s="12">
        <f t="shared" si="7"/>
        <v>0.11760411161252729</v>
      </c>
    </row>
    <row r="49" spans="1:13" ht="12.75">
      <c r="A49" s="10">
        <v>49</v>
      </c>
      <c r="B49" s="22">
        <v>0.9201</v>
      </c>
      <c r="C49" s="23">
        <v>0.903</v>
      </c>
      <c r="D49" s="14">
        <f t="shared" si="6"/>
        <v>0.1367533089628514</v>
      </c>
      <c r="E49" s="4">
        <f t="shared" si="6"/>
        <v>0.1276364216986613</v>
      </c>
      <c r="F49" s="4">
        <f t="shared" si="6"/>
        <v>0.11965914534249496</v>
      </c>
      <c r="G49" s="4">
        <f t="shared" si="6"/>
        <v>0.11262037208705408</v>
      </c>
      <c r="H49" s="12">
        <f t="shared" si="6"/>
        <v>0.10636368474888441</v>
      </c>
      <c r="I49" s="14">
        <f t="shared" si="7"/>
        <v>0.15254486807642956</v>
      </c>
      <c r="J49" s="4">
        <f t="shared" si="7"/>
        <v>0.1423752102046676</v>
      </c>
      <c r="K49" s="4">
        <f t="shared" si="7"/>
        <v>0.13347675956687585</v>
      </c>
      <c r="L49" s="4">
        <f t="shared" si="7"/>
        <v>0.1256251854747067</v>
      </c>
      <c r="M49" s="12">
        <f t="shared" si="7"/>
        <v>0.11864600850388965</v>
      </c>
    </row>
    <row r="50" spans="1:13" ht="12.75">
      <c r="A50" s="10">
        <v>50</v>
      </c>
      <c r="B50" s="22">
        <v>0.913</v>
      </c>
      <c r="C50" s="23">
        <v>0.895</v>
      </c>
      <c r="D50" s="14">
        <f t="shared" si="6"/>
        <v>0.13781677938304446</v>
      </c>
      <c r="E50" s="4">
        <f t="shared" si="6"/>
        <v>0.12862899409084147</v>
      </c>
      <c r="F50" s="4">
        <f t="shared" si="6"/>
        <v>0.12058968196016388</v>
      </c>
      <c r="G50" s="4">
        <f t="shared" si="6"/>
        <v>0.11349617125662484</v>
      </c>
      <c r="H50" s="12">
        <f t="shared" si="6"/>
        <v>0.10719082840903456</v>
      </c>
      <c r="I50" s="14">
        <f t="shared" si="7"/>
        <v>0.15390839762348146</v>
      </c>
      <c r="J50" s="4">
        <f t="shared" si="7"/>
        <v>0.143647837781916</v>
      </c>
      <c r="K50" s="4">
        <f t="shared" si="7"/>
        <v>0.13466984792054626</v>
      </c>
      <c r="L50" s="4">
        <f t="shared" si="7"/>
        <v>0.12674809216051414</v>
      </c>
      <c r="M50" s="12">
        <f t="shared" si="7"/>
        <v>0.11970653148493</v>
      </c>
    </row>
    <row r="51" spans="1:13" ht="12.75">
      <c r="A51" s="10">
        <v>51</v>
      </c>
      <c r="B51" s="22">
        <v>0.9057</v>
      </c>
      <c r="C51" s="23">
        <v>0.8868</v>
      </c>
      <c r="D51" s="14">
        <f t="shared" si="6"/>
        <v>0.1389275914505019</v>
      </c>
      <c r="E51" s="4">
        <f t="shared" si="6"/>
        <v>0.12966575202046846</v>
      </c>
      <c r="F51" s="4">
        <f t="shared" si="6"/>
        <v>0.12156164251918916</v>
      </c>
      <c r="G51" s="4">
        <f t="shared" si="6"/>
        <v>0.11441095766511922</v>
      </c>
      <c r="H51" s="12">
        <f t="shared" si="6"/>
        <v>0.10805479335039037</v>
      </c>
      <c r="I51" s="14">
        <f t="shared" si="7"/>
        <v>0.15533154699257543</v>
      </c>
      <c r="J51" s="4">
        <f t="shared" si="7"/>
        <v>0.14497611052640372</v>
      </c>
      <c r="K51" s="4">
        <f t="shared" si="7"/>
        <v>0.13591510361850348</v>
      </c>
      <c r="L51" s="4">
        <f t="shared" si="7"/>
        <v>0.12792009752329742</v>
      </c>
      <c r="M51" s="12">
        <f t="shared" si="7"/>
        <v>0.12081342543866977</v>
      </c>
    </row>
    <row r="52" spans="1:13" ht="12.75">
      <c r="A52" s="10">
        <v>52</v>
      </c>
      <c r="B52" s="22">
        <v>0.8983</v>
      </c>
      <c r="C52" s="23">
        <v>0.8785</v>
      </c>
      <c r="D52" s="14">
        <f t="shared" si="6"/>
        <v>0.14007204672906554</v>
      </c>
      <c r="E52" s="4">
        <f t="shared" si="6"/>
        <v>0.13073391028046116</v>
      </c>
      <c r="F52" s="4">
        <f t="shared" si="6"/>
        <v>0.12256304088793234</v>
      </c>
      <c r="G52" s="4">
        <f t="shared" si="6"/>
        <v>0.11535345024746574</v>
      </c>
      <c r="H52" s="12">
        <f t="shared" si="6"/>
        <v>0.10894492523371763</v>
      </c>
      <c r="I52" s="14">
        <f t="shared" si="7"/>
        <v>0.15679910742517464</v>
      </c>
      <c r="J52" s="4">
        <f t="shared" si="7"/>
        <v>0.14634583359682965</v>
      </c>
      <c r="K52" s="4">
        <f t="shared" si="7"/>
        <v>0.13719921899702778</v>
      </c>
      <c r="L52" s="4">
        <f t="shared" si="7"/>
        <v>0.12912867670308498</v>
      </c>
      <c r="M52" s="12">
        <f t="shared" si="7"/>
        <v>0.12195486133069136</v>
      </c>
    </row>
    <row r="53" spans="1:13" ht="12.75">
      <c r="A53" s="10">
        <v>53</v>
      </c>
      <c r="B53" s="22">
        <v>0.891</v>
      </c>
      <c r="C53" s="23">
        <v>0.8703</v>
      </c>
      <c r="D53" s="14">
        <f aca="true" t="shared" si="8" ref="D53:H100">$B$3/$B53/D$3</f>
        <v>0.1412196628246011</v>
      </c>
      <c r="E53" s="4">
        <f t="shared" si="8"/>
        <v>0.13180501863629435</v>
      </c>
      <c r="F53" s="4">
        <f t="shared" si="8"/>
        <v>0.12356720497152594</v>
      </c>
      <c r="G53" s="4">
        <f t="shared" si="8"/>
        <v>0.11629854585555384</v>
      </c>
      <c r="H53" s="12">
        <f t="shared" si="8"/>
        <v>0.10983751553024529</v>
      </c>
      <c r="I53" s="14">
        <f aca="true" t="shared" si="9" ref="I53:M100">$C$3/$C53/I$3</f>
        <v>0.1582764746329035</v>
      </c>
      <c r="J53" s="4">
        <f t="shared" si="9"/>
        <v>0.14772470965737658</v>
      </c>
      <c r="K53" s="4">
        <f t="shared" si="9"/>
        <v>0.13849191530379054</v>
      </c>
      <c r="L53" s="4">
        <f t="shared" si="9"/>
        <v>0.1303453320506264</v>
      </c>
      <c r="M53" s="12">
        <f t="shared" si="9"/>
        <v>0.12310392471448049</v>
      </c>
    </row>
    <row r="54" spans="1:13" ht="12.75">
      <c r="A54" s="10">
        <v>54</v>
      </c>
      <c r="B54" s="22">
        <v>0.8836</v>
      </c>
      <c r="C54" s="23">
        <v>0.862</v>
      </c>
      <c r="D54" s="14">
        <f t="shared" si="8"/>
        <v>0.14240235352729694</v>
      </c>
      <c r="E54" s="4">
        <f t="shared" si="8"/>
        <v>0.1329088632921438</v>
      </c>
      <c r="F54" s="4">
        <f t="shared" si="8"/>
        <v>0.12460205933638481</v>
      </c>
      <c r="G54" s="4">
        <f t="shared" si="8"/>
        <v>0.11727252643424453</v>
      </c>
      <c r="H54" s="12">
        <f t="shared" si="8"/>
        <v>0.1107573860767865</v>
      </c>
      <c r="I54" s="14">
        <f t="shared" si="9"/>
        <v>0.15980048245129455</v>
      </c>
      <c r="J54" s="4">
        <f t="shared" si="9"/>
        <v>0.14914711695454158</v>
      </c>
      <c r="K54" s="4">
        <f t="shared" si="9"/>
        <v>0.13982542214488272</v>
      </c>
      <c r="L54" s="4">
        <f t="shared" si="9"/>
        <v>0.1316003973128308</v>
      </c>
      <c r="M54" s="12">
        <f t="shared" si="9"/>
        <v>0.12428926412878465</v>
      </c>
    </row>
    <row r="55" spans="1:13" ht="12.75">
      <c r="A55" s="10">
        <v>55</v>
      </c>
      <c r="B55" s="22">
        <v>0.8763</v>
      </c>
      <c r="C55" s="23">
        <v>0.8538</v>
      </c>
      <c r="D55" s="14">
        <f t="shared" si="8"/>
        <v>0.14358863354641058</v>
      </c>
      <c r="E55" s="4">
        <f t="shared" si="8"/>
        <v>0.13401605797664987</v>
      </c>
      <c r="F55" s="4">
        <f t="shared" si="8"/>
        <v>0.12564005435310924</v>
      </c>
      <c r="G55" s="4">
        <f t="shared" si="8"/>
        <v>0.11824946292057341</v>
      </c>
      <c r="H55" s="12">
        <f t="shared" si="8"/>
        <v>0.11168004831387487</v>
      </c>
      <c r="I55" s="14">
        <f t="shared" si="9"/>
        <v>0.1613352258995267</v>
      </c>
      <c r="J55" s="4">
        <f t="shared" si="9"/>
        <v>0.15057954417289157</v>
      </c>
      <c r="K55" s="4">
        <f t="shared" si="9"/>
        <v>0.14116832266208584</v>
      </c>
      <c r="L55" s="4">
        <f t="shared" si="9"/>
        <v>0.13286430368196317</v>
      </c>
      <c r="M55" s="12">
        <f t="shared" si="9"/>
        <v>0.12548295347740965</v>
      </c>
    </row>
    <row r="56" spans="1:13" ht="12.75">
      <c r="A56" s="10">
        <v>56</v>
      </c>
      <c r="B56" s="22">
        <v>0.8686</v>
      </c>
      <c r="C56" s="23">
        <v>0.8452</v>
      </c>
      <c r="D56" s="14">
        <f t="shared" si="8"/>
        <v>0.14486152380465067</v>
      </c>
      <c r="E56" s="4">
        <f t="shared" si="8"/>
        <v>0.13520408888434063</v>
      </c>
      <c r="F56" s="4">
        <f t="shared" si="8"/>
        <v>0.1267538333290693</v>
      </c>
      <c r="G56" s="4">
        <f t="shared" si="8"/>
        <v>0.1192977254861829</v>
      </c>
      <c r="H56" s="12">
        <f t="shared" si="8"/>
        <v>0.11267007407028384</v>
      </c>
      <c r="I56" s="14">
        <f t="shared" si="9"/>
        <v>0.16297682900262175</v>
      </c>
      <c r="J56" s="4">
        <f t="shared" si="9"/>
        <v>0.15211170706911362</v>
      </c>
      <c r="K56" s="4">
        <f t="shared" si="9"/>
        <v>0.14260472537729402</v>
      </c>
      <c r="L56" s="4">
        <f t="shared" si="9"/>
        <v>0.13421621211980614</v>
      </c>
      <c r="M56" s="12">
        <f t="shared" si="9"/>
        <v>0.12675975589092803</v>
      </c>
    </row>
    <row r="57" spans="1:13" ht="12.75">
      <c r="A57" s="10">
        <v>57</v>
      </c>
      <c r="B57" s="22">
        <v>0.861</v>
      </c>
      <c r="C57" s="23">
        <v>0.8367</v>
      </c>
      <c r="D57" s="14">
        <f t="shared" si="8"/>
        <v>0.14614020856761856</v>
      </c>
      <c r="E57" s="4">
        <f t="shared" si="8"/>
        <v>0.13639752799644397</v>
      </c>
      <c r="F57" s="4">
        <f t="shared" si="8"/>
        <v>0.12787268249666622</v>
      </c>
      <c r="G57" s="4">
        <f t="shared" si="8"/>
        <v>0.12035075999686234</v>
      </c>
      <c r="H57" s="12">
        <f t="shared" si="8"/>
        <v>0.11366460666370332</v>
      </c>
      <c r="I57" s="14">
        <f t="shared" si="9"/>
        <v>0.16463250373253963</v>
      </c>
      <c r="J57" s="4">
        <f t="shared" si="9"/>
        <v>0.15365700348370365</v>
      </c>
      <c r="K57" s="4">
        <f t="shared" si="9"/>
        <v>0.14405344076597215</v>
      </c>
      <c r="L57" s="4">
        <f t="shared" si="9"/>
        <v>0.1355797089562091</v>
      </c>
      <c r="M57" s="12">
        <f t="shared" si="9"/>
        <v>0.12804750290308636</v>
      </c>
    </row>
    <row r="58" spans="1:13" ht="12.75">
      <c r="A58" s="10">
        <v>58</v>
      </c>
      <c r="B58" s="22">
        <v>0.8533</v>
      </c>
      <c r="C58" s="23">
        <v>0.8281</v>
      </c>
      <c r="D58" s="14">
        <f t="shared" si="8"/>
        <v>0.1474589471190901</v>
      </c>
      <c r="E58" s="4">
        <f t="shared" si="8"/>
        <v>0.1376283506444841</v>
      </c>
      <c r="F58" s="4">
        <f t="shared" si="8"/>
        <v>0.1290265787292038</v>
      </c>
      <c r="G58" s="4">
        <f t="shared" si="8"/>
        <v>0.12143677998042714</v>
      </c>
      <c r="H58" s="12">
        <f t="shared" si="8"/>
        <v>0.11469029220373674</v>
      </c>
      <c r="I58" s="14">
        <f t="shared" si="9"/>
        <v>0.16634224836736614</v>
      </c>
      <c r="J58" s="4">
        <f t="shared" si="9"/>
        <v>0.15525276514287506</v>
      </c>
      <c r="K58" s="4">
        <f t="shared" si="9"/>
        <v>0.14554946732144536</v>
      </c>
      <c r="L58" s="4">
        <f t="shared" si="9"/>
        <v>0.13698773394959565</v>
      </c>
      <c r="M58" s="12">
        <f t="shared" si="9"/>
        <v>0.12937730428572922</v>
      </c>
    </row>
    <row r="59" spans="1:13" ht="12.75">
      <c r="A59" s="10">
        <v>59</v>
      </c>
      <c r="B59" s="22">
        <v>0.8457</v>
      </c>
      <c r="C59" s="23">
        <v>0.8196</v>
      </c>
      <c r="D59" s="14">
        <f t="shared" si="8"/>
        <v>0.14878410733915048</v>
      </c>
      <c r="E59" s="4">
        <f t="shared" si="8"/>
        <v>0.1388651668498738</v>
      </c>
      <c r="F59" s="4">
        <f t="shared" si="8"/>
        <v>0.13018609392175667</v>
      </c>
      <c r="G59" s="4">
        <f t="shared" si="8"/>
        <v>0.12252808839694745</v>
      </c>
      <c r="H59" s="12">
        <f t="shared" si="8"/>
        <v>0.11572097237489481</v>
      </c>
      <c r="I59" s="14">
        <f t="shared" si="9"/>
        <v>0.16806736929357724</v>
      </c>
      <c r="J59" s="4">
        <f t="shared" si="9"/>
        <v>0.15686287800733875</v>
      </c>
      <c r="K59" s="4">
        <f t="shared" si="9"/>
        <v>0.14705894813188006</v>
      </c>
      <c r="L59" s="4">
        <f t="shared" si="9"/>
        <v>0.13840842177118123</v>
      </c>
      <c r="M59" s="12">
        <f t="shared" si="9"/>
        <v>0.1307190650061156</v>
      </c>
    </row>
    <row r="60" spans="1:13" ht="12.75">
      <c r="A60" s="10">
        <v>60</v>
      </c>
      <c r="B60" s="22">
        <v>0.838</v>
      </c>
      <c r="C60" s="23">
        <v>0.811</v>
      </c>
      <c r="D60" s="14">
        <f t="shared" si="8"/>
        <v>0.150151216678663</v>
      </c>
      <c r="E60" s="4">
        <f t="shared" si="8"/>
        <v>0.14014113556675212</v>
      </c>
      <c r="F60" s="4">
        <f t="shared" si="8"/>
        <v>0.1313823145938301</v>
      </c>
      <c r="G60" s="4">
        <f t="shared" si="8"/>
        <v>0.12365394314713422</v>
      </c>
      <c r="H60" s="12">
        <f t="shared" si="8"/>
        <v>0.1167842796389601</v>
      </c>
      <c r="I60" s="14">
        <f t="shared" si="9"/>
        <v>0.16984958800618483</v>
      </c>
      <c r="J60" s="4">
        <f t="shared" si="9"/>
        <v>0.15852628213910583</v>
      </c>
      <c r="K60" s="4">
        <f t="shared" si="9"/>
        <v>0.1486183895054117</v>
      </c>
      <c r="L60" s="4">
        <f t="shared" si="9"/>
        <v>0.13987613129921103</v>
      </c>
      <c r="M60" s="12">
        <f t="shared" si="9"/>
        <v>0.1321052351159215</v>
      </c>
    </row>
    <row r="61" spans="1:13" ht="12.75">
      <c r="A61" s="10">
        <v>61</v>
      </c>
      <c r="B61" s="22">
        <v>0.8299</v>
      </c>
      <c r="C61" s="23">
        <v>0.802</v>
      </c>
      <c r="D61" s="14">
        <f t="shared" si="8"/>
        <v>0.15161672439657742</v>
      </c>
      <c r="E61" s="4">
        <f t="shared" si="8"/>
        <v>0.1415089427701389</v>
      </c>
      <c r="F61" s="4">
        <f t="shared" si="8"/>
        <v>0.13266463384700522</v>
      </c>
      <c r="G61" s="4">
        <f t="shared" si="8"/>
        <v>0.12486083185600493</v>
      </c>
      <c r="H61" s="12">
        <f t="shared" si="8"/>
        <v>0.11792411897511575</v>
      </c>
      <c r="I61" s="14">
        <f t="shared" si="9"/>
        <v>0.17175563076435899</v>
      </c>
      <c r="J61" s="4">
        <f t="shared" si="9"/>
        <v>0.16030525538006837</v>
      </c>
      <c r="K61" s="4">
        <f t="shared" si="9"/>
        <v>0.15028617691881407</v>
      </c>
      <c r="L61" s="4">
        <f t="shared" si="9"/>
        <v>0.14144581357064856</v>
      </c>
      <c r="M61" s="12">
        <f t="shared" si="9"/>
        <v>0.13358771281672363</v>
      </c>
    </row>
    <row r="62" spans="1:13" ht="12.75">
      <c r="A62" s="10">
        <v>62</v>
      </c>
      <c r="B62" s="22">
        <v>0.8218</v>
      </c>
      <c r="C62" s="23">
        <v>0.793</v>
      </c>
      <c r="D62" s="14">
        <f t="shared" si="8"/>
        <v>0.15311112141241126</v>
      </c>
      <c r="E62" s="4">
        <f t="shared" si="8"/>
        <v>0.1429037133182505</v>
      </c>
      <c r="F62" s="4">
        <f t="shared" si="8"/>
        <v>0.13397223123585983</v>
      </c>
      <c r="G62" s="4">
        <f t="shared" si="8"/>
        <v>0.12609151175139752</v>
      </c>
      <c r="H62" s="12">
        <f t="shared" si="8"/>
        <v>0.11908642776520875</v>
      </c>
      <c r="I62" s="14">
        <f t="shared" si="9"/>
        <v>0.17370493804920037</v>
      </c>
      <c r="J62" s="4">
        <f t="shared" si="9"/>
        <v>0.16212460884592034</v>
      </c>
      <c r="K62" s="4">
        <f t="shared" si="9"/>
        <v>0.15199182079305032</v>
      </c>
      <c r="L62" s="4">
        <f t="shared" si="9"/>
        <v>0.14305112545228266</v>
      </c>
      <c r="M62" s="12">
        <f t="shared" si="9"/>
        <v>0.13510384070493361</v>
      </c>
    </row>
    <row r="63" spans="1:13" ht="12.75">
      <c r="A63" s="10">
        <v>63</v>
      </c>
      <c r="B63" s="22">
        <v>0.8137</v>
      </c>
      <c r="C63" s="23">
        <v>0.784</v>
      </c>
      <c r="D63" s="14">
        <f t="shared" si="8"/>
        <v>0.15463527046420003</v>
      </c>
      <c r="E63" s="4">
        <f t="shared" si="8"/>
        <v>0.14432625243325337</v>
      </c>
      <c r="F63" s="4">
        <f t="shared" si="8"/>
        <v>0.13530586165617503</v>
      </c>
      <c r="G63" s="4">
        <f t="shared" si="8"/>
        <v>0.12734669332345885</v>
      </c>
      <c r="H63" s="12">
        <f t="shared" si="8"/>
        <v>0.12027187702771114</v>
      </c>
      <c r="I63" s="14">
        <f t="shared" si="9"/>
        <v>0.17569899983803047</v>
      </c>
      <c r="J63" s="4">
        <f t="shared" si="9"/>
        <v>0.16398573318216178</v>
      </c>
      <c r="K63" s="4">
        <f t="shared" si="9"/>
        <v>0.15373662485827666</v>
      </c>
      <c r="L63" s="4">
        <f t="shared" si="9"/>
        <v>0.1446932939842604</v>
      </c>
      <c r="M63" s="12">
        <f t="shared" si="9"/>
        <v>0.13665477765180148</v>
      </c>
    </row>
    <row r="64" spans="1:13" ht="12.75">
      <c r="A64" s="10">
        <v>64</v>
      </c>
      <c r="B64" s="22">
        <v>0.8056</v>
      </c>
      <c r="C64" s="23">
        <v>0.775</v>
      </c>
      <c r="D64" s="14">
        <f t="shared" si="8"/>
        <v>0.1561900689879836</v>
      </c>
      <c r="E64" s="4">
        <f t="shared" si="8"/>
        <v>0.145777397722118</v>
      </c>
      <c r="F64" s="4">
        <f t="shared" si="8"/>
        <v>0.13666631036448562</v>
      </c>
      <c r="G64" s="4">
        <f t="shared" si="8"/>
        <v>0.12862711563716295</v>
      </c>
      <c r="H64" s="12">
        <f t="shared" si="8"/>
        <v>0.12148116476843167</v>
      </c>
      <c r="I64" s="14">
        <f t="shared" si="9"/>
        <v>0.17773937532002052</v>
      </c>
      <c r="J64" s="4">
        <f t="shared" si="9"/>
        <v>0.16589008363201915</v>
      </c>
      <c r="K64" s="4">
        <f t="shared" si="9"/>
        <v>0.15552195340501793</v>
      </c>
      <c r="L64" s="4">
        <f t="shared" si="9"/>
        <v>0.14637360320472279</v>
      </c>
      <c r="M64" s="12">
        <f t="shared" si="9"/>
        <v>0.13824173636001594</v>
      </c>
    </row>
    <row r="65" spans="1:13" ht="12.75">
      <c r="A65" s="10">
        <v>65</v>
      </c>
      <c r="B65" s="22">
        <v>0.7975</v>
      </c>
      <c r="C65" s="23">
        <v>0.766</v>
      </c>
      <c r="D65" s="14">
        <f t="shared" si="8"/>
        <v>0.15777645087989917</v>
      </c>
      <c r="E65" s="4">
        <f t="shared" si="8"/>
        <v>0.1472580208212392</v>
      </c>
      <c r="F65" s="4">
        <f t="shared" si="8"/>
        <v>0.13805439451991175</v>
      </c>
      <c r="G65" s="4">
        <f t="shared" si="8"/>
        <v>0.12993354778344637</v>
      </c>
      <c r="H65" s="12">
        <f t="shared" si="8"/>
        <v>0.12271501735103267</v>
      </c>
      <c r="I65" s="14">
        <f t="shared" si="9"/>
        <v>0.17982769696216175</v>
      </c>
      <c r="J65" s="4">
        <f t="shared" si="9"/>
        <v>0.16783918383135096</v>
      </c>
      <c r="K65" s="4">
        <f t="shared" si="9"/>
        <v>0.1573492348418915</v>
      </c>
      <c r="L65" s="4">
        <f t="shared" si="9"/>
        <v>0.14809339749825084</v>
      </c>
      <c r="M65" s="12">
        <f t="shared" si="9"/>
        <v>0.13986598652612578</v>
      </c>
    </row>
    <row r="66" spans="1:13" ht="12.75">
      <c r="A66" s="10">
        <v>66</v>
      </c>
      <c r="B66" s="22">
        <v>0.7888</v>
      </c>
      <c r="C66" s="23">
        <v>0.7564</v>
      </c>
      <c r="D66" s="14">
        <f t="shared" si="8"/>
        <v>0.15951663232342747</v>
      </c>
      <c r="E66" s="4">
        <f t="shared" si="8"/>
        <v>0.1488821901685323</v>
      </c>
      <c r="F66" s="4">
        <f t="shared" si="8"/>
        <v>0.13957705328299902</v>
      </c>
      <c r="G66" s="4">
        <f t="shared" si="8"/>
        <v>0.1313666383839991</v>
      </c>
      <c r="H66" s="12">
        <f t="shared" si="8"/>
        <v>0.12406849180711024</v>
      </c>
      <c r="I66" s="14">
        <f t="shared" si="9"/>
        <v>0.18211001569674234</v>
      </c>
      <c r="J66" s="4">
        <f t="shared" si="9"/>
        <v>0.16996934798362617</v>
      </c>
      <c r="K66" s="4">
        <f t="shared" si="9"/>
        <v>0.15934626373464952</v>
      </c>
      <c r="L66" s="4">
        <f t="shared" si="9"/>
        <v>0.14997295410319958</v>
      </c>
      <c r="M66" s="12">
        <f t="shared" si="9"/>
        <v>0.14164112331968848</v>
      </c>
    </row>
    <row r="67" spans="1:13" ht="12.75">
      <c r="A67" s="10">
        <v>67</v>
      </c>
      <c r="B67" s="22">
        <v>0.7801</v>
      </c>
      <c r="C67" s="23">
        <v>0.7468</v>
      </c>
      <c r="D67" s="14">
        <f t="shared" si="8"/>
        <v>0.16129562822294524</v>
      </c>
      <c r="E67" s="4">
        <f t="shared" si="8"/>
        <v>0.15054258634141554</v>
      </c>
      <c r="F67" s="4">
        <f t="shared" si="8"/>
        <v>0.14113367469507707</v>
      </c>
      <c r="G67" s="4">
        <f t="shared" si="8"/>
        <v>0.13283169383066076</v>
      </c>
      <c r="H67" s="12">
        <f t="shared" si="8"/>
        <v>0.12545215528451295</v>
      </c>
      <c r="I67" s="14">
        <f t="shared" si="9"/>
        <v>0.18445101214919107</v>
      </c>
      <c r="J67" s="4">
        <f t="shared" si="9"/>
        <v>0.17215427800591165</v>
      </c>
      <c r="K67" s="4">
        <f t="shared" si="9"/>
        <v>0.16139463563054215</v>
      </c>
      <c r="L67" s="4">
        <f t="shared" si="9"/>
        <v>0.15190083353462794</v>
      </c>
      <c r="M67" s="12">
        <f t="shared" si="9"/>
        <v>0.1434618983382597</v>
      </c>
    </row>
    <row r="68" spans="1:13" ht="12.75">
      <c r="A68" s="10">
        <v>68</v>
      </c>
      <c r="B68" s="22">
        <v>0.7715</v>
      </c>
      <c r="C68" s="23">
        <v>0.7373</v>
      </c>
      <c r="D68" s="14">
        <f t="shared" si="8"/>
        <v>0.1630936093022937</v>
      </c>
      <c r="E68" s="4">
        <f t="shared" si="8"/>
        <v>0.1522207020154741</v>
      </c>
      <c r="F68" s="4">
        <f t="shared" si="8"/>
        <v>0.14270690813950695</v>
      </c>
      <c r="G68" s="4">
        <f t="shared" si="8"/>
        <v>0.1343123841313007</v>
      </c>
      <c r="H68" s="12">
        <f t="shared" si="8"/>
        <v>0.1268505850128951</v>
      </c>
      <c r="I68" s="14">
        <f t="shared" si="9"/>
        <v>0.18682763579684786</v>
      </c>
      <c r="J68" s="4">
        <f t="shared" si="9"/>
        <v>0.17437246007705798</v>
      </c>
      <c r="K68" s="4">
        <f t="shared" si="9"/>
        <v>0.16347418132224184</v>
      </c>
      <c r="L68" s="4">
        <f t="shared" si="9"/>
        <v>0.1538580530091688</v>
      </c>
      <c r="M68" s="12">
        <f t="shared" si="9"/>
        <v>0.14531038339754832</v>
      </c>
    </row>
    <row r="69" spans="1:13" ht="12.75">
      <c r="A69" s="10">
        <v>69</v>
      </c>
      <c r="B69" s="22">
        <v>0.7628</v>
      </c>
      <c r="C69" s="23">
        <v>0.7277</v>
      </c>
      <c r="D69" s="14">
        <f t="shared" si="8"/>
        <v>0.16495374878961663</v>
      </c>
      <c r="E69" s="4">
        <f t="shared" si="8"/>
        <v>0.15395683220364217</v>
      </c>
      <c r="F69" s="4">
        <f t="shared" si="8"/>
        <v>0.14433453019091455</v>
      </c>
      <c r="G69" s="4">
        <f t="shared" si="8"/>
        <v>0.13584426370909605</v>
      </c>
      <c r="H69" s="12">
        <f t="shared" si="8"/>
        <v>0.1282973601697018</v>
      </c>
      <c r="I69" s="14">
        <f t="shared" si="9"/>
        <v>0.1892923125917492</v>
      </c>
      <c r="J69" s="4">
        <f t="shared" si="9"/>
        <v>0.17667282508563256</v>
      </c>
      <c r="K69" s="4">
        <f t="shared" si="9"/>
        <v>0.16563077351778052</v>
      </c>
      <c r="L69" s="4">
        <f t="shared" si="9"/>
        <v>0.15588778684026403</v>
      </c>
      <c r="M69" s="12">
        <f t="shared" si="9"/>
        <v>0.14722735423802713</v>
      </c>
    </row>
    <row r="70" spans="1:13" ht="12.75">
      <c r="A70" s="10">
        <v>70</v>
      </c>
      <c r="B70" s="22">
        <v>0.7541</v>
      </c>
      <c r="C70" s="23">
        <v>0.7181</v>
      </c>
      <c r="D70" s="14">
        <f t="shared" si="8"/>
        <v>0.16685680888041318</v>
      </c>
      <c r="E70" s="4">
        <f t="shared" si="8"/>
        <v>0.15573302162171895</v>
      </c>
      <c r="F70" s="4">
        <f t="shared" si="8"/>
        <v>0.14599970777036153</v>
      </c>
      <c r="G70" s="4">
        <f t="shared" si="8"/>
        <v>0.13741148966622263</v>
      </c>
      <c r="H70" s="12">
        <f t="shared" si="8"/>
        <v>0.12977751801809914</v>
      </c>
      <c r="I70" s="14">
        <f t="shared" si="9"/>
        <v>0.19182288800030067</v>
      </c>
      <c r="J70" s="4">
        <f t="shared" si="9"/>
        <v>0.17903469546694728</v>
      </c>
      <c r="K70" s="4">
        <f t="shared" si="9"/>
        <v>0.16784502700026308</v>
      </c>
      <c r="L70" s="4">
        <f t="shared" si="9"/>
        <v>0.15797179011789467</v>
      </c>
      <c r="M70" s="12">
        <f t="shared" si="9"/>
        <v>0.1491955795557894</v>
      </c>
    </row>
    <row r="71" spans="1:13" ht="12.75">
      <c r="A71" s="10">
        <v>71</v>
      </c>
      <c r="B71" s="22">
        <v>0.7447</v>
      </c>
      <c r="C71" s="23">
        <v>0.7078</v>
      </c>
      <c r="D71" s="14">
        <f t="shared" si="8"/>
        <v>0.16896296438393926</v>
      </c>
      <c r="E71" s="4">
        <f t="shared" si="8"/>
        <v>0.1576987667583433</v>
      </c>
      <c r="F71" s="4">
        <f t="shared" si="8"/>
        <v>0.14784259383594683</v>
      </c>
      <c r="G71" s="4">
        <f t="shared" si="8"/>
        <v>0.13914597066912646</v>
      </c>
      <c r="H71" s="12">
        <f t="shared" si="8"/>
        <v>0.13141563896528607</v>
      </c>
      <c r="I71" s="14">
        <f t="shared" si="9"/>
        <v>0.1946143202500931</v>
      </c>
      <c r="J71" s="4">
        <f t="shared" si="9"/>
        <v>0.1816400322334202</v>
      </c>
      <c r="K71" s="4">
        <f t="shared" si="9"/>
        <v>0.17028753021883145</v>
      </c>
      <c r="L71" s="4">
        <f t="shared" si="9"/>
        <v>0.16027061667654727</v>
      </c>
      <c r="M71" s="12">
        <f t="shared" si="9"/>
        <v>0.15136669352785018</v>
      </c>
    </row>
    <row r="72" spans="1:13" ht="12.75">
      <c r="A72" s="10">
        <v>72</v>
      </c>
      <c r="B72" s="22">
        <v>0.7353</v>
      </c>
      <c r="C72" s="23">
        <v>0.6975</v>
      </c>
      <c r="D72" s="14">
        <f t="shared" si="8"/>
        <v>0.17112296964058152</v>
      </c>
      <c r="E72" s="4">
        <f t="shared" si="8"/>
        <v>0.15971477166454273</v>
      </c>
      <c r="F72" s="4">
        <f t="shared" si="8"/>
        <v>0.1497325984355088</v>
      </c>
      <c r="G72" s="4">
        <f t="shared" si="8"/>
        <v>0.1409247985275377</v>
      </c>
      <c r="H72" s="12">
        <f t="shared" si="8"/>
        <v>0.1330956430537856</v>
      </c>
      <c r="I72" s="14">
        <f t="shared" si="9"/>
        <v>0.19748819480002278</v>
      </c>
      <c r="J72" s="4">
        <f t="shared" si="9"/>
        <v>0.18432231514668793</v>
      </c>
      <c r="K72" s="4">
        <f t="shared" si="9"/>
        <v>0.17280217045001992</v>
      </c>
      <c r="L72" s="4">
        <f t="shared" si="9"/>
        <v>0.1626373368941364</v>
      </c>
      <c r="M72" s="12">
        <f t="shared" si="9"/>
        <v>0.1536019292889066</v>
      </c>
    </row>
    <row r="73" spans="1:13" ht="12.75">
      <c r="A73" s="10">
        <v>73</v>
      </c>
      <c r="B73" s="22">
        <v>0.7258</v>
      </c>
      <c r="C73" s="23">
        <v>0.6871</v>
      </c>
      <c r="D73" s="14">
        <f t="shared" si="8"/>
        <v>0.17336279908613886</v>
      </c>
      <c r="E73" s="4">
        <f t="shared" si="8"/>
        <v>0.1618052791470629</v>
      </c>
      <c r="F73" s="4">
        <f t="shared" si="8"/>
        <v>0.15169244920037148</v>
      </c>
      <c r="G73" s="4">
        <f t="shared" si="8"/>
        <v>0.14276936395329082</v>
      </c>
      <c r="H73" s="12">
        <f t="shared" si="8"/>
        <v>0.13483773262255244</v>
      </c>
      <c r="I73" s="14">
        <f t="shared" si="9"/>
        <v>0.20047739175231538</v>
      </c>
      <c r="J73" s="4">
        <f t="shared" si="9"/>
        <v>0.187112232302161</v>
      </c>
      <c r="K73" s="4">
        <f t="shared" si="9"/>
        <v>0.17541771778327594</v>
      </c>
      <c r="L73" s="4">
        <f t="shared" si="9"/>
        <v>0.16509902850190677</v>
      </c>
      <c r="M73" s="12">
        <f t="shared" si="9"/>
        <v>0.15592686025180083</v>
      </c>
    </row>
    <row r="74" spans="1:13" ht="12.75">
      <c r="A74" s="10">
        <v>74</v>
      </c>
      <c r="B74" s="22">
        <v>0.7164</v>
      </c>
      <c r="C74" s="23">
        <v>0.6768</v>
      </c>
      <c r="D74" s="14">
        <f t="shared" si="8"/>
        <v>0.17563752034717975</v>
      </c>
      <c r="E74" s="4">
        <f t="shared" si="8"/>
        <v>0.16392835232403444</v>
      </c>
      <c r="F74" s="4">
        <f t="shared" si="8"/>
        <v>0.15368283030378227</v>
      </c>
      <c r="G74" s="4">
        <f t="shared" si="8"/>
        <v>0.1446426638153245</v>
      </c>
      <c r="H74" s="12">
        <f t="shared" si="8"/>
        <v>0.1366069602700287</v>
      </c>
      <c r="I74" s="14">
        <f t="shared" si="9"/>
        <v>0.20352839224736394</v>
      </c>
      <c r="J74" s="4">
        <f t="shared" si="9"/>
        <v>0.18995983276420633</v>
      </c>
      <c r="K74" s="4">
        <f t="shared" si="9"/>
        <v>0.17808734321644343</v>
      </c>
      <c r="L74" s="4">
        <f t="shared" si="9"/>
        <v>0.16761161714488793</v>
      </c>
      <c r="M74" s="12">
        <f t="shared" si="9"/>
        <v>0.1582998606368386</v>
      </c>
    </row>
    <row r="75" spans="1:13" ht="12.75">
      <c r="A75" s="10">
        <v>75</v>
      </c>
      <c r="B75" s="22">
        <v>0.707</v>
      </c>
      <c r="C75" s="23">
        <v>0.6665</v>
      </c>
      <c r="D75" s="14">
        <f t="shared" si="8"/>
        <v>0.1779727292457137</v>
      </c>
      <c r="E75" s="4">
        <f t="shared" si="8"/>
        <v>0.16610788062933277</v>
      </c>
      <c r="F75" s="4">
        <f t="shared" si="8"/>
        <v>0.15572613808999947</v>
      </c>
      <c r="G75" s="4">
        <f t="shared" si="8"/>
        <v>0.14656577702588186</v>
      </c>
      <c r="H75" s="12">
        <f t="shared" si="8"/>
        <v>0.1384232338577773</v>
      </c>
      <c r="I75" s="14">
        <f t="shared" si="9"/>
        <v>0.20667369223258203</v>
      </c>
      <c r="J75" s="4">
        <f t="shared" si="9"/>
        <v>0.1928954460837432</v>
      </c>
      <c r="K75" s="4">
        <f t="shared" si="9"/>
        <v>0.18083948070350925</v>
      </c>
      <c r="L75" s="4">
        <f t="shared" si="9"/>
        <v>0.17020186419153813</v>
      </c>
      <c r="M75" s="12">
        <f t="shared" si="9"/>
        <v>0.160746205069786</v>
      </c>
    </row>
    <row r="76" spans="1:13" ht="12.75">
      <c r="A76" s="10">
        <v>76</v>
      </c>
      <c r="B76" s="22">
        <v>0.6966</v>
      </c>
      <c r="C76" s="23">
        <v>0.6552</v>
      </c>
      <c r="D76" s="14">
        <f t="shared" si="8"/>
        <v>0.18062980128728048</v>
      </c>
      <c r="E76" s="4">
        <f t="shared" si="8"/>
        <v>0.1685878145347951</v>
      </c>
      <c r="F76" s="4">
        <f t="shared" si="8"/>
        <v>0.1580510761263704</v>
      </c>
      <c r="G76" s="4">
        <f t="shared" si="8"/>
        <v>0.1487539540012898</v>
      </c>
      <c r="H76" s="12">
        <f t="shared" si="8"/>
        <v>0.1404898454456626</v>
      </c>
      <c r="I76" s="14">
        <f t="shared" si="9"/>
        <v>0.21023811946430998</v>
      </c>
      <c r="J76" s="4">
        <f t="shared" si="9"/>
        <v>0.19622224483335596</v>
      </c>
      <c r="K76" s="4">
        <f t="shared" si="9"/>
        <v>0.1839583545312712</v>
      </c>
      <c r="L76" s="4">
        <f t="shared" si="9"/>
        <v>0.17313727485296115</v>
      </c>
      <c r="M76" s="12">
        <f t="shared" si="9"/>
        <v>0.16351853736112998</v>
      </c>
    </row>
    <row r="77" spans="1:13" ht="12.75">
      <c r="A77" s="10">
        <v>77</v>
      </c>
      <c r="B77" s="22">
        <v>0.6862</v>
      </c>
      <c r="C77" s="23">
        <v>0.6439</v>
      </c>
      <c r="D77" s="14">
        <f t="shared" si="8"/>
        <v>0.1833674141310399</v>
      </c>
      <c r="E77" s="4">
        <f t="shared" si="8"/>
        <v>0.17114291985563723</v>
      </c>
      <c r="F77" s="4">
        <f t="shared" si="8"/>
        <v>0.16044648736465988</v>
      </c>
      <c r="G77" s="4">
        <f t="shared" si="8"/>
        <v>0.1510084586961505</v>
      </c>
      <c r="H77" s="12">
        <f t="shared" si="8"/>
        <v>0.1426190998796977</v>
      </c>
      <c r="I77" s="14">
        <f t="shared" si="9"/>
        <v>0.21392765316511242</v>
      </c>
      <c r="J77" s="4">
        <f t="shared" si="9"/>
        <v>0.1996658096207716</v>
      </c>
      <c r="K77" s="4">
        <f t="shared" si="9"/>
        <v>0.18718669651947337</v>
      </c>
      <c r="L77" s="4">
        <f t="shared" si="9"/>
        <v>0.17617571437126905</v>
      </c>
      <c r="M77" s="12">
        <f t="shared" si="9"/>
        <v>0.16638817468397632</v>
      </c>
    </row>
    <row r="78" spans="1:13" ht="12.75">
      <c r="A78" s="10">
        <v>78</v>
      </c>
      <c r="B78" s="22">
        <v>0.6759</v>
      </c>
      <c r="C78" s="23">
        <v>0.6327</v>
      </c>
      <c r="D78" s="14">
        <f t="shared" si="8"/>
        <v>0.1861617392761053</v>
      </c>
      <c r="E78" s="4">
        <f t="shared" si="8"/>
        <v>0.17375095665769827</v>
      </c>
      <c r="F78" s="4">
        <f t="shared" si="8"/>
        <v>0.16289152186659211</v>
      </c>
      <c r="G78" s="4">
        <f t="shared" si="8"/>
        <v>0.15330966763914555</v>
      </c>
      <c r="H78" s="12">
        <f t="shared" si="8"/>
        <v>0.14479246388141523</v>
      </c>
      <c r="I78" s="14">
        <f t="shared" si="9"/>
        <v>0.21771458174966948</v>
      </c>
      <c r="J78" s="4">
        <f t="shared" si="9"/>
        <v>0.2032002762996915</v>
      </c>
      <c r="K78" s="4">
        <f t="shared" si="9"/>
        <v>0.19050025903096077</v>
      </c>
      <c r="L78" s="4">
        <f t="shared" si="9"/>
        <v>0.17929436144090427</v>
      </c>
      <c r="M78" s="12">
        <f t="shared" si="9"/>
        <v>0.16933356358307625</v>
      </c>
    </row>
    <row r="79" spans="1:13" ht="12.75">
      <c r="A79" s="10">
        <v>79</v>
      </c>
      <c r="B79" s="22">
        <v>0.6655</v>
      </c>
      <c r="C79" s="23">
        <v>0.6214</v>
      </c>
      <c r="D79" s="14">
        <f t="shared" si="8"/>
        <v>0.18907095353376346</v>
      </c>
      <c r="E79" s="4">
        <f t="shared" si="8"/>
        <v>0.1764662232981792</v>
      </c>
      <c r="F79" s="4">
        <f t="shared" si="8"/>
        <v>0.16543708434204302</v>
      </c>
      <c r="G79" s="4">
        <f t="shared" si="8"/>
        <v>0.15570549114545226</v>
      </c>
      <c r="H79" s="12">
        <f t="shared" si="8"/>
        <v>0.147055186081816</v>
      </c>
      <c r="I79" s="14">
        <f t="shared" si="9"/>
        <v>0.2216736657113227</v>
      </c>
      <c r="J79" s="4">
        <f t="shared" si="9"/>
        <v>0.20689542133056782</v>
      </c>
      <c r="K79" s="4">
        <f t="shared" si="9"/>
        <v>0.19396445749740732</v>
      </c>
      <c r="L79" s="4">
        <f t="shared" si="9"/>
        <v>0.1825547835269716</v>
      </c>
      <c r="M79" s="12">
        <f t="shared" si="9"/>
        <v>0.17241285110880653</v>
      </c>
    </row>
    <row r="80" spans="1:13" ht="12.75">
      <c r="A80" s="10">
        <v>80</v>
      </c>
      <c r="B80" s="22">
        <v>0.6551</v>
      </c>
      <c r="C80" s="23">
        <v>0.6101</v>
      </c>
      <c r="D80" s="14">
        <f t="shared" si="8"/>
        <v>0.19207253789760279</v>
      </c>
      <c r="E80" s="4">
        <f t="shared" si="8"/>
        <v>0.17926770203776257</v>
      </c>
      <c r="F80" s="4">
        <f t="shared" si="8"/>
        <v>0.16806347066040242</v>
      </c>
      <c r="G80" s="4">
        <f t="shared" si="8"/>
        <v>0.158177384150967</v>
      </c>
      <c r="H80" s="12">
        <f t="shared" si="8"/>
        <v>0.14938975169813548</v>
      </c>
      <c r="I80" s="14">
        <f t="shared" si="9"/>
        <v>0.22577940644651026</v>
      </c>
      <c r="J80" s="4">
        <f t="shared" si="9"/>
        <v>0.2107274460167429</v>
      </c>
      <c r="K80" s="4">
        <f t="shared" si="9"/>
        <v>0.19755698064069646</v>
      </c>
      <c r="L80" s="4">
        <f t="shared" si="9"/>
        <v>0.18593598177947904</v>
      </c>
      <c r="M80" s="12">
        <f t="shared" si="9"/>
        <v>0.1756062050139524</v>
      </c>
    </row>
    <row r="81" spans="1:13" ht="12.75">
      <c r="A81" s="10">
        <v>81</v>
      </c>
      <c r="B81" s="22">
        <v>0.6434</v>
      </c>
      <c r="C81" s="23">
        <v>0.5975</v>
      </c>
      <c r="D81" s="14">
        <f t="shared" si="8"/>
        <v>0.19556530863649296</v>
      </c>
      <c r="E81" s="4">
        <f t="shared" si="8"/>
        <v>0.1825276213940601</v>
      </c>
      <c r="F81" s="4">
        <f t="shared" si="8"/>
        <v>0.17111964505693134</v>
      </c>
      <c r="G81" s="4">
        <f t="shared" si="8"/>
        <v>0.16105378358299421</v>
      </c>
      <c r="H81" s="12">
        <f t="shared" si="8"/>
        <v>0.15210635116171675</v>
      </c>
      <c r="I81" s="14">
        <f t="shared" si="9"/>
        <v>0.23054061233977555</v>
      </c>
      <c r="J81" s="4">
        <f t="shared" si="9"/>
        <v>0.2151712381837905</v>
      </c>
      <c r="K81" s="4">
        <f t="shared" si="9"/>
        <v>0.20172303579730358</v>
      </c>
      <c r="L81" s="4">
        <f t="shared" si="9"/>
        <v>0.18985697486805045</v>
      </c>
      <c r="M81" s="12">
        <f t="shared" si="9"/>
        <v>0.17930936515315876</v>
      </c>
    </row>
    <row r="82" spans="1:13" ht="12.75">
      <c r="A82" s="10">
        <v>82</v>
      </c>
      <c r="B82" s="22">
        <v>0.6316</v>
      </c>
      <c r="C82" s="23">
        <v>0.5848</v>
      </c>
      <c r="D82" s="14">
        <f t="shared" si="8"/>
        <v>0.1992189986965161</v>
      </c>
      <c r="E82" s="4">
        <f t="shared" si="8"/>
        <v>0.18593773211674836</v>
      </c>
      <c r="F82" s="4">
        <f t="shared" si="8"/>
        <v>0.17431662385945157</v>
      </c>
      <c r="G82" s="4">
        <f t="shared" si="8"/>
        <v>0.16406270480889562</v>
      </c>
      <c r="H82" s="12">
        <f t="shared" si="8"/>
        <v>0.1549481100972903</v>
      </c>
      <c r="I82" s="14">
        <f t="shared" si="9"/>
        <v>0.2355472227650751</v>
      </c>
      <c r="J82" s="4">
        <f t="shared" si="9"/>
        <v>0.21984407458073674</v>
      </c>
      <c r="K82" s="4">
        <f t="shared" si="9"/>
        <v>0.20610381991944068</v>
      </c>
      <c r="L82" s="4">
        <f t="shared" si="9"/>
        <v>0.19398006580653243</v>
      </c>
      <c r="M82" s="12">
        <f t="shared" si="9"/>
        <v>0.1832033954839473</v>
      </c>
    </row>
    <row r="83" spans="1:13" ht="12.75">
      <c r="A83" s="10">
        <v>83</v>
      </c>
      <c r="B83" s="22">
        <v>0.6199</v>
      </c>
      <c r="C83" s="23">
        <v>0.5722</v>
      </c>
      <c r="D83" s="14">
        <f t="shared" si="8"/>
        <v>0.2029790604560729</v>
      </c>
      <c r="E83" s="4">
        <f t="shared" si="8"/>
        <v>0.1894471230923347</v>
      </c>
      <c r="F83" s="4">
        <f t="shared" si="8"/>
        <v>0.17760667789906376</v>
      </c>
      <c r="G83" s="4">
        <f t="shared" si="8"/>
        <v>0.16715922625794238</v>
      </c>
      <c r="H83" s="12">
        <f t="shared" si="8"/>
        <v>0.15787260257694558</v>
      </c>
      <c r="I83" s="14">
        <f t="shared" si="9"/>
        <v>0.24073403682805994</v>
      </c>
      <c r="J83" s="4">
        <f t="shared" si="9"/>
        <v>0.22468510103952258</v>
      </c>
      <c r="K83" s="4">
        <f t="shared" si="9"/>
        <v>0.21064228222455242</v>
      </c>
      <c r="L83" s="4">
        <f t="shared" si="9"/>
        <v>0.19825155974075523</v>
      </c>
      <c r="M83" s="12">
        <f t="shared" si="9"/>
        <v>0.18723758419960215</v>
      </c>
    </row>
    <row r="84" spans="1:13" ht="12.75">
      <c r="A84" s="10">
        <v>84</v>
      </c>
      <c r="B84" s="22">
        <v>0.6081</v>
      </c>
      <c r="C84" s="23">
        <v>0.5595</v>
      </c>
      <c r="D84" s="14">
        <f t="shared" si="8"/>
        <v>0.20691780887472389</v>
      </c>
      <c r="E84" s="4">
        <f t="shared" si="8"/>
        <v>0.1931232882830756</v>
      </c>
      <c r="F84" s="4">
        <f t="shared" si="8"/>
        <v>0.18105308276538337</v>
      </c>
      <c r="G84" s="4">
        <f t="shared" si="8"/>
        <v>0.17040290142624318</v>
      </c>
      <c r="H84" s="12">
        <f t="shared" si="8"/>
        <v>0.16093607356922968</v>
      </c>
      <c r="I84" s="14">
        <f t="shared" si="9"/>
        <v>0.24619841979091314</v>
      </c>
      <c r="J84" s="4">
        <f t="shared" si="9"/>
        <v>0.22978519180485224</v>
      </c>
      <c r="K84" s="4">
        <f t="shared" si="9"/>
        <v>0.21542361731704895</v>
      </c>
      <c r="L84" s="4">
        <f t="shared" si="9"/>
        <v>0.2027516398278108</v>
      </c>
      <c r="M84" s="12">
        <f t="shared" si="9"/>
        <v>0.19148765983737687</v>
      </c>
    </row>
    <row r="85" spans="1:13" ht="12.75">
      <c r="A85" s="10">
        <v>85</v>
      </c>
      <c r="B85" s="22">
        <v>0.5964</v>
      </c>
      <c r="C85" s="23">
        <v>0.5469</v>
      </c>
      <c r="D85" s="14">
        <f t="shared" si="8"/>
        <v>0.21097706166451974</v>
      </c>
      <c r="E85" s="4">
        <f t="shared" si="8"/>
        <v>0.19691192422021842</v>
      </c>
      <c r="F85" s="4">
        <f t="shared" si="8"/>
        <v>0.18460492895645475</v>
      </c>
      <c r="G85" s="4">
        <f t="shared" si="8"/>
        <v>0.17374581548842802</v>
      </c>
      <c r="H85" s="12">
        <f t="shared" si="8"/>
        <v>0.16409327018351536</v>
      </c>
      <c r="I85" s="14">
        <f t="shared" si="9"/>
        <v>0.2518705720845052</v>
      </c>
      <c r="J85" s="4">
        <f t="shared" si="9"/>
        <v>0.23507920061220486</v>
      </c>
      <c r="K85" s="4">
        <f t="shared" si="9"/>
        <v>0.22038675057394203</v>
      </c>
      <c r="L85" s="4">
        <f t="shared" si="9"/>
        <v>0.20742282406959253</v>
      </c>
      <c r="M85" s="12">
        <f t="shared" si="9"/>
        <v>0.19589933384350403</v>
      </c>
    </row>
    <row r="86" spans="1:13" ht="12.75">
      <c r="A86" s="10">
        <v>86</v>
      </c>
      <c r="B86" s="22">
        <v>0.5824</v>
      </c>
      <c r="C86" s="23">
        <v>0.532</v>
      </c>
      <c r="D86" s="14">
        <f t="shared" si="8"/>
        <v>0.21604862564683994</v>
      </c>
      <c r="E86" s="4">
        <f t="shared" si="8"/>
        <v>0.2016453839370506</v>
      </c>
      <c r="F86" s="4">
        <f t="shared" si="8"/>
        <v>0.18904254744098492</v>
      </c>
      <c r="G86" s="4">
        <f t="shared" si="8"/>
        <v>0.17792239759151524</v>
      </c>
      <c r="H86" s="12">
        <f t="shared" si="8"/>
        <v>0.16803781994754216</v>
      </c>
      <c r="I86" s="14">
        <f t="shared" si="9"/>
        <v>0.2589248418665713</v>
      </c>
      <c r="J86" s="4">
        <f t="shared" si="9"/>
        <v>0.24166318574213316</v>
      </c>
      <c r="K86" s="4">
        <f t="shared" si="9"/>
        <v>0.2265592366332498</v>
      </c>
      <c r="L86" s="4">
        <f t="shared" si="9"/>
        <v>0.21323222271364692</v>
      </c>
      <c r="M86" s="12">
        <f t="shared" si="9"/>
        <v>0.2013859881184443</v>
      </c>
    </row>
    <row r="87" spans="1:13" ht="12.75">
      <c r="A87" s="10">
        <v>87</v>
      </c>
      <c r="B87" s="22">
        <v>0.5683</v>
      </c>
      <c r="C87" s="23">
        <v>0.517</v>
      </c>
      <c r="D87" s="14">
        <f t="shared" si="8"/>
        <v>0.22140897338856164</v>
      </c>
      <c r="E87" s="4">
        <f t="shared" si="8"/>
        <v>0.20664837516265752</v>
      </c>
      <c r="F87" s="4">
        <f t="shared" si="8"/>
        <v>0.1937328517149914</v>
      </c>
      <c r="G87" s="4">
        <f t="shared" si="8"/>
        <v>0.18233680161410956</v>
      </c>
      <c r="H87" s="12">
        <f t="shared" si="8"/>
        <v>0.1722069793022146</v>
      </c>
      <c r="I87" s="14">
        <f t="shared" si="9"/>
        <v>0.2664371680329128</v>
      </c>
      <c r="J87" s="4">
        <f t="shared" si="9"/>
        <v>0.2486746901640519</v>
      </c>
      <c r="K87" s="4">
        <f t="shared" si="9"/>
        <v>0.23313252202879864</v>
      </c>
      <c r="L87" s="4">
        <f t="shared" si="9"/>
        <v>0.21941884426239874</v>
      </c>
      <c r="M87" s="12">
        <f t="shared" si="9"/>
        <v>0.20722890847004324</v>
      </c>
    </row>
    <row r="88" spans="1:13" ht="12.75">
      <c r="A88" s="10">
        <v>88</v>
      </c>
      <c r="B88" s="22">
        <v>0.5543</v>
      </c>
      <c r="C88" s="23">
        <v>0.5021</v>
      </c>
      <c r="D88" s="14">
        <f t="shared" si="8"/>
        <v>0.22700111776424242</v>
      </c>
      <c r="E88" s="4">
        <f t="shared" si="8"/>
        <v>0.21186770991329293</v>
      </c>
      <c r="F88" s="4">
        <f t="shared" si="8"/>
        <v>0.1986259780437121</v>
      </c>
      <c r="G88" s="4">
        <f t="shared" si="8"/>
        <v>0.18694209698231729</v>
      </c>
      <c r="H88" s="12">
        <f t="shared" si="8"/>
        <v>0.1765564249277441</v>
      </c>
      <c r="I88" s="14">
        <f t="shared" si="9"/>
        <v>0.2743437878371159</v>
      </c>
      <c r="J88" s="4">
        <f t="shared" si="9"/>
        <v>0.2560542019813082</v>
      </c>
      <c r="K88" s="4">
        <f t="shared" si="9"/>
        <v>0.24005081435747638</v>
      </c>
      <c r="L88" s="4">
        <f t="shared" si="9"/>
        <v>0.22593017821880132</v>
      </c>
      <c r="M88" s="12">
        <f t="shared" si="9"/>
        <v>0.21337850165109012</v>
      </c>
    </row>
    <row r="89" spans="1:13" ht="12.75">
      <c r="A89" s="10">
        <v>89</v>
      </c>
      <c r="B89" s="22">
        <v>0.5402</v>
      </c>
      <c r="C89" s="23">
        <v>0.4871</v>
      </c>
      <c r="D89" s="14">
        <f t="shared" si="8"/>
        <v>0.23292617470699664</v>
      </c>
      <c r="E89" s="4">
        <f t="shared" si="8"/>
        <v>0.2173977630598635</v>
      </c>
      <c r="F89" s="4">
        <f t="shared" si="8"/>
        <v>0.20381040286862204</v>
      </c>
      <c r="G89" s="4">
        <f t="shared" si="8"/>
        <v>0.19182155564105605</v>
      </c>
      <c r="H89" s="12">
        <f t="shared" si="8"/>
        <v>0.18116480254988626</v>
      </c>
      <c r="I89" s="14">
        <f t="shared" si="9"/>
        <v>0.2827920670766083</v>
      </c>
      <c r="J89" s="4">
        <f t="shared" si="9"/>
        <v>0.2639392626048344</v>
      </c>
      <c r="K89" s="4">
        <f t="shared" si="9"/>
        <v>0.24744305869203223</v>
      </c>
      <c r="L89" s="4">
        <f t="shared" si="9"/>
        <v>0.23288758465132448</v>
      </c>
      <c r="M89" s="12">
        <f t="shared" si="9"/>
        <v>0.21994938550402865</v>
      </c>
    </row>
    <row r="90" spans="1:13" ht="12.75">
      <c r="A90" s="10">
        <v>90</v>
      </c>
      <c r="B90" s="22">
        <v>0.5262</v>
      </c>
      <c r="C90" s="23">
        <v>0.4722</v>
      </c>
      <c r="D90" s="14">
        <f t="shared" si="8"/>
        <v>0.2391233743381216</v>
      </c>
      <c r="E90" s="4">
        <f t="shared" si="8"/>
        <v>0.2231818160489135</v>
      </c>
      <c r="F90" s="4">
        <f t="shared" si="8"/>
        <v>0.2092329525458564</v>
      </c>
      <c r="G90" s="4">
        <f t="shared" si="8"/>
        <v>0.19692513180786483</v>
      </c>
      <c r="H90" s="12">
        <f t="shared" si="8"/>
        <v>0.1859848467074279</v>
      </c>
      <c r="I90" s="14">
        <f t="shared" si="9"/>
        <v>0.2917154084561963</v>
      </c>
      <c r="J90" s="4">
        <f t="shared" si="9"/>
        <v>0.2722677145591165</v>
      </c>
      <c r="K90" s="4">
        <f t="shared" si="9"/>
        <v>0.25525098239917177</v>
      </c>
      <c r="L90" s="4">
        <f t="shared" si="9"/>
        <v>0.24023621872863224</v>
      </c>
      <c r="M90" s="12">
        <f t="shared" si="9"/>
        <v>0.22688976213259712</v>
      </c>
    </row>
    <row r="91" spans="1:13" ht="12.75">
      <c r="A91" s="10">
        <v>91</v>
      </c>
      <c r="B91" s="22">
        <v>0.5073</v>
      </c>
      <c r="C91" s="23">
        <v>0.4524</v>
      </c>
      <c r="D91" s="14">
        <f t="shared" si="8"/>
        <v>0.2480321694790451</v>
      </c>
      <c r="E91" s="4">
        <f t="shared" si="8"/>
        <v>0.23149669151377542</v>
      </c>
      <c r="F91" s="4">
        <f t="shared" si="8"/>
        <v>0.21702814829416445</v>
      </c>
      <c r="G91" s="4">
        <f t="shared" si="8"/>
        <v>0.20426178662980185</v>
      </c>
      <c r="H91" s="12">
        <f t="shared" si="8"/>
        <v>0.19291390959481286</v>
      </c>
      <c r="I91" s="14">
        <f t="shared" si="9"/>
        <v>0.30448279370693165</v>
      </c>
      <c r="J91" s="4">
        <f t="shared" si="9"/>
        <v>0.2841839407931362</v>
      </c>
      <c r="K91" s="4">
        <f t="shared" si="9"/>
        <v>0.26642244449356517</v>
      </c>
      <c r="L91" s="4">
        <f t="shared" si="9"/>
        <v>0.2507505359939437</v>
      </c>
      <c r="M91" s="12">
        <f t="shared" si="9"/>
        <v>0.23681995066094683</v>
      </c>
    </row>
    <row r="92" spans="1:13" ht="12.75">
      <c r="A92" s="10">
        <v>92</v>
      </c>
      <c r="B92" s="22">
        <v>0.4884</v>
      </c>
      <c r="C92" s="23">
        <v>0.4326</v>
      </c>
      <c r="D92" s="14">
        <f t="shared" si="8"/>
        <v>0.2576304659637993</v>
      </c>
      <c r="E92" s="4">
        <f t="shared" si="8"/>
        <v>0.24045510156621266</v>
      </c>
      <c r="F92" s="4">
        <f t="shared" si="8"/>
        <v>0.22542665771832437</v>
      </c>
      <c r="G92" s="4">
        <f t="shared" si="8"/>
        <v>0.2121662660878347</v>
      </c>
      <c r="H92" s="12">
        <f t="shared" si="8"/>
        <v>0.20037925130517723</v>
      </c>
      <c r="I92" s="14">
        <f t="shared" si="9"/>
        <v>0.31841889938283846</v>
      </c>
      <c r="J92" s="4">
        <f t="shared" si="9"/>
        <v>0.2971909727573159</v>
      </c>
      <c r="K92" s="4">
        <f t="shared" si="9"/>
        <v>0.2786165369599836</v>
      </c>
      <c r="L92" s="4">
        <f t="shared" si="9"/>
        <v>0.262227328903514</v>
      </c>
      <c r="M92" s="12">
        <f t="shared" si="9"/>
        <v>0.2476591439644299</v>
      </c>
    </row>
    <row r="93" spans="1:13" ht="12.75">
      <c r="A93" s="10">
        <v>93</v>
      </c>
      <c r="B93" s="22">
        <v>0.4695</v>
      </c>
      <c r="C93" s="23">
        <v>0.4128</v>
      </c>
      <c r="D93" s="14">
        <f t="shared" si="8"/>
        <v>0.26800153264477017</v>
      </c>
      <c r="E93" s="4">
        <f t="shared" si="8"/>
        <v>0.25013476380178545</v>
      </c>
      <c r="F93" s="4">
        <f t="shared" si="8"/>
        <v>0.23450134106417386</v>
      </c>
      <c r="G93" s="4">
        <f t="shared" si="8"/>
        <v>0.22070714453098716</v>
      </c>
      <c r="H93" s="12">
        <f t="shared" si="8"/>
        <v>0.20844563650148787</v>
      </c>
      <c r="I93" s="14">
        <f t="shared" si="9"/>
        <v>0.3336918989171897</v>
      </c>
      <c r="J93" s="4">
        <f t="shared" si="9"/>
        <v>0.31144577232271037</v>
      </c>
      <c r="K93" s="4">
        <f t="shared" si="9"/>
        <v>0.29198041155254095</v>
      </c>
      <c r="L93" s="4">
        <f t="shared" si="9"/>
        <v>0.2748050932259209</v>
      </c>
      <c r="M93" s="12">
        <f t="shared" si="9"/>
        <v>0.25953814360225863</v>
      </c>
    </row>
    <row r="94" spans="1:13" ht="12.75">
      <c r="A94" s="10">
        <v>94</v>
      </c>
      <c r="B94" s="22">
        <v>0.4506</v>
      </c>
      <c r="C94" s="23">
        <v>0.393</v>
      </c>
      <c r="D94" s="14">
        <f t="shared" si="8"/>
        <v>0.279242608914158</v>
      </c>
      <c r="E94" s="4">
        <f t="shared" si="8"/>
        <v>0.2606264349865474</v>
      </c>
      <c r="F94" s="4">
        <f t="shared" si="8"/>
        <v>0.2443372827998882</v>
      </c>
      <c r="G94" s="4">
        <f t="shared" si="8"/>
        <v>0.22996450145871833</v>
      </c>
      <c r="H94" s="12">
        <f t="shared" si="8"/>
        <v>0.21718869582212286</v>
      </c>
      <c r="I94" s="14">
        <f t="shared" si="9"/>
        <v>0.35050385718324656</v>
      </c>
      <c r="J94" s="4">
        <f t="shared" si="9"/>
        <v>0.3271369333710301</v>
      </c>
      <c r="K94" s="4">
        <f t="shared" si="9"/>
        <v>0.3066908750353407</v>
      </c>
      <c r="L94" s="4">
        <f t="shared" si="9"/>
        <v>0.28865023532737955</v>
      </c>
      <c r="M94" s="12">
        <f t="shared" si="9"/>
        <v>0.2726141111425251</v>
      </c>
    </row>
    <row r="95" spans="1:13" ht="12.75">
      <c r="A95" s="10">
        <v>95</v>
      </c>
      <c r="B95" s="22">
        <v>0.4317</v>
      </c>
      <c r="C95" s="23">
        <v>0.3732</v>
      </c>
      <c r="D95" s="14">
        <f t="shared" si="8"/>
        <v>0.2914679628832976</v>
      </c>
      <c r="E95" s="4">
        <f t="shared" si="8"/>
        <v>0.27203676535774446</v>
      </c>
      <c r="F95" s="4">
        <f t="shared" si="8"/>
        <v>0.2550344675228854</v>
      </c>
      <c r="G95" s="4">
        <f t="shared" si="8"/>
        <v>0.24003244002153923</v>
      </c>
      <c r="H95" s="12">
        <f t="shared" si="8"/>
        <v>0.22669730446478703</v>
      </c>
      <c r="I95" s="14">
        <f t="shared" si="9"/>
        <v>0.3690997209887886</v>
      </c>
      <c r="J95" s="4">
        <f t="shared" si="9"/>
        <v>0.3444930729228694</v>
      </c>
      <c r="K95" s="4">
        <f t="shared" si="9"/>
        <v>0.32296225586519</v>
      </c>
      <c r="L95" s="4">
        <f t="shared" si="9"/>
        <v>0.30396447610841415</v>
      </c>
      <c r="M95" s="12">
        <f t="shared" si="9"/>
        <v>0.2870775607690578</v>
      </c>
    </row>
    <row r="96" spans="1:13" ht="12.75">
      <c r="A96" s="10">
        <v>96</v>
      </c>
      <c r="B96" s="22">
        <v>0.4005</v>
      </c>
      <c r="C96" s="23">
        <v>0.3411</v>
      </c>
      <c r="D96" s="14">
        <f t="shared" si="8"/>
        <v>0.3141740813401238</v>
      </c>
      <c r="E96" s="4">
        <f t="shared" si="8"/>
        <v>0.29322914258411553</v>
      </c>
      <c r="F96" s="4">
        <f t="shared" si="8"/>
        <v>0.27490232117260827</v>
      </c>
      <c r="G96" s="4">
        <f t="shared" si="8"/>
        <v>0.258731596397749</v>
      </c>
      <c r="H96" s="12">
        <f t="shared" si="8"/>
        <v>0.24435761882009627</v>
      </c>
      <c r="I96" s="14">
        <f t="shared" si="9"/>
        <v>0.4038346991293342</v>
      </c>
      <c r="J96" s="4">
        <f t="shared" si="9"/>
        <v>0.37691238585404524</v>
      </c>
      <c r="K96" s="4">
        <f t="shared" si="9"/>
        <v>0.3533553617381674</v>
      </c>
      <c r="L96" s="4">
        <f t="shared" si="9"/>
        <v>0.3325697522241576</v>
      </c>
      <c r="M96" s="12">
        <f t="shared" si="9"/>
        <v>0.314093654878371</v>
      </c>
    </row>
    <row r="97" spans="1:13" ht="12.75">
      <c r="A97" s="10">
        <v>97</v>
      </c>
      <c r="B97" s="22">
        <v>0.3693</v>
      </c>
      <c r="C97" s="23">
        <v>0.309</v>
      </c>
      <c r="D97" s="14">
        <f t="shared" si="8"/>
        <v>0.34071681445090596</v>
      </c>
      <c r="E97" s="4">
        <f t="shared" si="8"/>
        <v>0.3180023601541789</v>
      </c>
      <c r="F97" s="4">
        <f t="shared" si="8"/>
        <v>0.29812721264454267</v>
      </c>
      <c r="G97" s="4">
        <f t="shared" si="8"/>
        <v>0.280590317783099</v>
      </c>
      <c r="H97" s="12">
        <f t="shared" si="8"/>
        <v>0.2650019667951491</v>
      </c>
      <c r="I97" s="14">
        <f t="shared" si="9"/>
        <v>0.4457864591359738</v>
      </c>
      <c r="J97" s="4">
        <f t="shared" si="9"/>
        <v>0.4160673618602422</v>
      </c>
      <c r="K97" s="4">
        <f t="shared" si="9"/>
        <v>0.39006315174397704</v>
      </c>
      <c r="L97" s="4">
        <f t="shared" si="9"/>
        <v>0.3671182604649196</v>
      </c>
      <c r="M97" s="12">
        <f t="shared" si="9"/>
        <v>0.3467228015502018</v>
      </c>
    </row>
    <row r="98" spans="1:13" ht="12.75">
      <c r="A98" s="10">
        <v>98</v>
      </c>
      <c r="B98" s="22">
        <v>0.3382</v>
      </c>
      <c r="C98" s="23">
        <v>0.277</v>
      </c>
      <c r="D98" s="14">
        <f t="shared" si="8"/>
        <v>0.37204825421856763</v>
      </c>
      <c r="E98" s="4">
        <f t="shared" si="8"/>
        <v>0.3472450372706631</v>
      </c>
      <c r="F98" s="4">
        <f t="shared" si="8"/>
        <v>0.32554222244124664</v>
      </c>
      <c r="G98" s="4">
        <f t="shared" si="8"/>
        <v>0.30639267994470276</v>
      </c>
      <c r="H98" s="12">
        <f t="shared" si="8"/>
        <v>0.28937086439221926</v>
      </c>
      <c r="I98" s="14">
        <f t="shared" si="9"/>
        <v>0.4972852558592632</v>
      </c>
      <c r="J98" s="4">
        <f t="shared" si="9"/>
        <v>0.4641329054686456</v>
      </c>
      <c r="K98" s="4">
        <f t="shared" si="9"/>
        <v>0.43512459887685523</v>
      </c>
      <c r="L98" s="4">
        <f t="shared" si="9"/>
        <v>0.40952903423704023</v>
      </c>
      <c r="M98" s="12">
        <f t="shared" si="9"/>
        <v>0.3867774212238713</v>
      </c>
    </row>
    <row r="99" spans="1:13" ht="12.75">
      <c r="A99" s="10">
        <v>99</v>
      </c>
      <c r="B99" s="22">
        <v>0.307</v>
      </c>
      <c r="C99" s="23">
        <v>0.2449</v>
      </c>
      <c r="D99" s="14">
        <f t="shared" si="8"/>
        <v>0.4098590214225394</v>
      </c>
      <c r="E99" s="4">
        <f t="shared" si="8"/>
        <v>0.3825350866610367</v>
      </c>
      <c r="F99" s="4">
        <f t="shared" si="8"/>
        <v>0.3586266437447219</v>
      </c>
      <c r="G99" s="4">
        <f t="shared" si="8"/>
        <v>0.3375309588185618</v>
      </c>
      <c r="H99" s="12">
        <f t="shared" si="8"/>
        <v>0.31877923888419724</v>
      </c>
      <c r="I99" s="14">
        <f t="shared" si="9"/>
        <v>0.5624663775950016</v>
      </c>
      <c r="J99" s="4">
        <f t="shared" si="9"/>
        <v>0.5249686190886681</v>
      </c>
      <c r="K99" s="4">
        <f t="shared" si="9"/>
        <v>0.49215808039562636</v>
      </c>
      <c r="L99" s="4">
        <f t="shared" si="9"/>
        <v>0.4632076050782366</v>
      </c>
      <c r="M99" s="12">
        <f t="shared" si="9"/>
        <v>0.43747384924055677</v>
      </c>
    </row>
    <row r="100" spans="1:13" ht="12.75">
      <c r="A100" s="13">
        <v>100</v>
      </c>
      <c r="B100" s="7">
        <v>0.2758</v>
      </c>
      <c r="C100" s="24">
        <v>0.2128</v>
      </c>
      <c r="D100" s="15">
        <f t="shared" si="8"/>
        <v>0.456224508980129</v>
      </c>
      <c r="E100" s="5">
        <f t="shared" si="8"/>
        <v>0.4258095417147871</v>
      </c>
      <c r="F100" s="5">
        <f t="shared" si="8"/>
        <v>0.39919644535761284</v>
      </c>
      <c r="G100" s="5">
        <f t="shared" si="8"/>
        <v>0.3757143015130474</v>
      </c>
      <c r="H100" s="16">
        <f t="shared" si="8"/>
        <v>0.3548412847623225</v>
      </c>
      <c r="I100" s="15">
        <f t="shared" si="9"/>
        <v>0.6473121046664282</v>
      </c>
      <c r="J100" s="5">
        <f t="shared" si="9"/>
        <v>0.6041579643553329</v>
      </c>
      <c r="K100" s="5">
        <f t="shared" si="9"/>
        <v>0.5663980915831246</v>
      </c>
      <c r="L100" s="5">
        <f t="shared" si="9"/>
        <v>0.5330805567841173</v>
      </c>
      <c r="M100" s="16">
        <f t="shared" si="9"/>
        <v>0.5034649702961107</v>
      </c>
    </row>
  </sheetData>
  <mergeCells count="2">
    <mergeCell ref="D1:H1"/>
    <mergeCell ref="I1:M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Carminati</dc:creator>
  <cp:keywords/>
  <dc:description/>
  <cp:lastModifiedBy>Chris Crawford</cp:lastModifiedBy>
  <cp:lastPrinted>2003-02-24T23:14:25Z</cp:lastPrinted>
  <dcterms:created xsi:type="dcterms:W3CDTF">2000-05-10T20:45:47Z</dcterms:created>
  <dcterms:modified xsi:type="dcterms:W3CDTF">2003-02-24T23:15:24Z</dcterms:modified>
  <cp:category/>
  <cp:version/>
  <cp:contentType/>
  <cp:contentStatus/>
</cp:coreProperties>
</file>